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521" yWindow="65521" windowWidth="8775" windowHeight="4320" tabRatio="776" activeTab="0"/>
  </bookViews>
  <sheets>
    <sheet name="Contents" sheetId="1" r:id="rId1"/>
    <sheet name="Guidelines and conditions" sheetId="2" r:id="rId2"/>
    <sheet name="MPversions" sheetId="3" r:id="rId3"/>
    <sheet name="Identification and description" sheetId="4" r:id="rId4"/>
    <sheet name="Emission sources" sheetId="5" r:id="rId5"/>
    <sheet name="Tonne-kilometres" sheetId="6" r:id="rId6"/>
    <sheet name="Management" sheetId="7" r:id="rId7"/>
    <sheet name="MS specific content" sheetId="8" r:id="rId8"/>
    <sheet name="EUwideConstants" sheetId="9" state="hidden" r:id="rId9"/>
    <sheet name="MSParameters" sheetId="10" state="hidden" r:id="rId10"/>
    <sheet name="Translations" sheetId="11" state="hidden" r:id="rId11"/>
    <sheet name="VersionDocumentation" sheetId="12" state="hidden" r:id="rId12"/>
  </sheets>
  <definedNames>
    <definedName name="aviationauthorities">'EUwideConstants'!$A$496:$A$611</definedName>
    <definedName name="BooleanValues">'EUwideConstants'!$A$382:$A$385</definedName>
    <definedName name="CNTR_Commercial">'Identification and description'!$M$68</definedName>
    <definedName name="CNTR_MBrequired">'Tonne-kilometres'!$M$58</definedName>
    <definedName name="CNTR_PrimaryMP">'Identification and description'!$M$13</definedName>
    <definedName name="CNTR_TierPassenger">'Tonne-kilometres'!$M$39</definedName>
    <definedName name="CNTR_UpdateOrNew">'Identification and description'!$M$15</definedName>
    <definedName name="commissiontool">'EUwideConstants'!$A$466:$A$468</definedName>
    <definedName name="CompetentAuthorities">'EUwideConstants'!$A$475:$A$492</definedName>
    <definedName name="DensMethod">'EUwideConstants'!$A$445:$A$448</definedName>
    <definedName name="EUconst_ConfirmPayloadConditions">'EUwideConstants'!$A$623</definedName>
    <definedName name="EUconst_Messages6d">'EUwideConstants'!$A$619:$A$620</definedName>
    <definedName name="Euconst_MPReferenceDateTypes">'EUwideConstants'!$A$280:$A$285</definedName>
    <definedName name="EUconst_PassengerTiers">'EUwideConstants'!$A$615:$A$616</definedName>
    <definedName name="flighttypes">'EUwideConstants'!$A$299:$A$302</definedName>
    <definedName name="freightandmail">'EUwideConstants'!$A$329:$A$331</definedName>
    <definedName name="Frequency">'EUwideConstants'!$A$390:$A$395</definedName>
    <definedName name="indRange">'EUwideConstants'!$A$339:$A$347</definedName>
    <definedName name="JUMP_A_Bottom">'MPversions'!$E$40</definedName>
    <definedName name="JUMP_A_Top">'MPversions'!$B$2</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_xlnm.Print_Area" localSheetId="0">'Contents'!$A$1:$I$43</definedName>
    <definedName name="_xlnm.Print_Area" localSheetId="4">'Emission sources'!$B$2:$N$74</definedName>
    <definedName name="_xlnm.Print_Area" localSheetId="1">'Guidelines and conditions'!$A$1:$L$87</definedName>
    <definedName name="_xlnm.Print_Area" localSheetId="3">'Identification and description'!$B$2:$K$105</definedName>
    <definedName name="_xlnm.Print_Area" localSheetId="6">'Management'!$A$1:$J$157</definedName>
    <definedName name="_xlnm.Print_Area" localSheetId="2">'MPversions'!$A$1:$M$38</definedName>
    <definedName name="_xlnm.Print_Area" localSheetId="7">'MS specific content'!$A:$J</definedName>
    <definedName name="_xlnm.Print_Area" localSheetId="5">'Tonne-kilometres'!$B$2:$K$80</definedName>
    <definedName name="_xlnm.Print_Area" localSheetId="11">'VersionDocumentation'!$A$1:$E$94</definedName>
    <definedName name="SelectPrimaryInfoSource">'EUwideConstants'!$A$368:$A$369</definedName>
    <definedName name="SourceClass">'EUwideConstants'!$A$433:$A$436</definedName>
    <definedName name="TankDataSource">'EUwideConstants'!$A$394:$A$399</definedName>
    <definedName name="Title">'EUwideConstants'!$A$312:$A$319</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 name="YesNo">'EUwideConstants'!$A$357:$A$359</definedName>
  </definedNames>
  <calcPr fullCalcOnLoad="1"/>
</workbook>
</file>

<file path=xl/comments11.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comments9.xml><?xml version="1.0" encoding="utf-8"?>
<comments xmlns="http://schemas.openxmlformats.org/spreadsheetml/2006/main">
  <authors>
    <author>Hubert Fallmann</author>
  </authors>
  <commentList>
    <comment ref="A474"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<sst xmlns="http://schemas.openxmlformats.org/spreadsheetml/2006/main" count="1118" uniqueCount="1043">
  <si>
    <t>Īsā aprakstā jānorāda, ka pārskatīšanas un validēšanas process ietver pārbaudīšanu, vai dati ir pilnīgi, salīdzināšanu ar iepriekšējo gadu datiem un datu noraidīšanas kritērijus.</t>
  </si>
  <si>
    <t>Sniedziet riska novērtēšanas rezultātus, kur redzams, ka kontroles darbības un procedūras atbilst konstatētajiem riskiem.</t>
  </si>
  <si>
    <t>translation correction</t>
  </si>
  <si>
    <t>Sniedziet riska novērtēšanas rezultātus, kur redzams, ka kontroles darbības un procedūras atbilst konstatētajiem riskiem.  (Piezīme: attiecas tikai uz gaisa kuģu operatoriem, kas nav mazie emitētāji vai kas ir mazie emitētāji, bet neplāno izmantot mazo emitētāju rīku)</t>
  </si>
  <si>
    <t>Aizpilda gaisa kuģa operators</t>
  </si>
  <si>
    <t>No gaisa kuģa elektroniski nosūtīts gaisa kuģa operatoram</t>
  </si>
  <si>
    <t>Lai noteiktu pasažieru un reģistrētās bagāžas masu, kā minimālo līmeni gaisa kuģu operatori var izmantot 1. līmeni.  Vienā un tajā pašā tirdzniecības periodā izvēlēto līmeni konsekventi piemēro VISIEM lidojumiem.</t>
  </si>
  <si>
    <t>Gaisa kuģu operatori, kuriem nav jābūt masas un līdzsvara dokumentācijai, ierosina piemērotu metodiku kravas un pasta masas noteikšanai.</t>
  </si>
  <si>
    <t>Šī ir gaisa kuģu operatoru monitoringa plāna veidnes galīgā versija, ko 2012. gada 11. jūlija sanāksmē apstiprinājusi Klimata pārmaiņu komiteja.</t>
  </si>
  <si>
    <t>Gaisa kuģa operatora identifikācija</t>
  </si>
  <si>
    <t>Emisiju aprēķina faktori</t>
  </si>
  <si>
    <t>Gaisa kuģa operatora unikāls identifikators (CRCO Nr.):</t>
  </si>
  <si>
    <t>Direktīva 2003/87/EK, kas pēdējo reizi grozīta ar Direktīvu 2009/29/EK (turpmāk „(pārskatītā) ES ETS direktīva”), nosaka, ka gaisa kuģu operatoriem, kas ir iekļauti Eiropas Savienības siltumnīcefekta gāzu emisijas kvotu tirdzniecības sistēmā (ES ETS), jāveic monitorings un jāziņo par to izraisītajām emisijām un tonnkilometru datiem, un jānodrošina, ka ziņojumus verificē neatkarīgs un akreditēts verificētājs.</t>
  </si>
  <si>
    <t>Monitoringa plānu veido sīki izstrādāta, pilnīga un pārredzama dokumentācija par konkrētās iekārtas vai gaisa kuģa operatora monitoringa metodoloģiju, un tas satur vismaz I pielikumā minētos elementus.</t>
  </si>
  <si>
    <t>Dalībvalstis var pieprasīt, lai operators un gaisa kuģa operators izmanto elektroniskas veidnes vai īpašus datņu formātus monitoringa plānu un izmaiņu monitoringa plānos iesniegšanai, kā arī emisiju ziņojumu, tonnkilometru ziņojumu, verifikācijas ziņojumu un uzlabojumu ziņojumu iesniegšanai. 
Šīm dalībvalstu izveidotajām veidnēm vai datnes formāta specifikācijām ir jāietver vismaz tā informācija, kas iekļauta Komisijas publicētajās elektroniskajās veidnēs vai datnes formāta specifikācijās.</t>
  </si>
  <si>
    <t xml:space="preserve">Šī datne ir minētā iekārtu monitoringa plāna veidne, ko izstrādājusi Eiropas Komisija un kas satur I pielikumā definētās prasības, kā arī citas prasības, lai palīdzētu gaisa kuģu operatoriem pierādīt atbilstību MZR. 
Noteiktos apstākļos, kā aprakstīts tālāk, ierobežotā apjomā to var būt grozījusi dalībvalsts kompetentā iestāde. </t>
  </si>
  <si>
    <t>ES ETS aviācijas daļa ir paplašināta un ietver trīs EEZ EBTA valstis Islandi, Lihtenšteinu un Norvēģiju, un no 2013. gada arī Horvātiju. Tas nozīmē, ka gaisa kuģu operatoriem jāveic emisiju monitorings un jāziņo emisijas un tonnkilometru dati par iekšējiem lidojumiem EEZ EBTA valstīs, lidojumiem starp EEZ EBTA valstīm un lidojumiem starp EEZ EBTA valstīm un trešām valstīm.</t>
  </si>
  <si>
    <t>Pārliecinieties par to, ka zināt, kura ir jūsu (gaisa kuģa operatora, uz kuru attiecas šis monitoringa plāns) administrējošā dalībvalsts. Administrējošās dalībvalsts noteikšanai izmantotie kritēriji ir izklāstīti ES ETS direktīvas 18.a pantā. Ar sarakstu, kurā norādīta katra gaisa kuģa operatora administrējošā dalībvalsts, var iepazīties Komisijas tīmekļa vietnē (skatīt turpmāk).</t>
  </si>
  <si>
    <t>Atkarībā no dalībvalsts prasībām vai nu kompetentā iestāde un gaisa kuģa operators savstarpēji pārsūta dažādus atjauninājumus, vai gaisa kuģa operators pats seko līdzi versijām. Jebkurā gadījumā gaisa kuģa operatoram ir jāglabā katras monitoringa plāna versijas kopija.</t>
  </si>
  <si>
    <t>Ievērojiet: gaisa kuģa operatora emisiju monitorings allaž jāveic saskaņā ar monitoringa plāna jaunāko apstiprināto versiju, izņemot gadījumus, kad MP atjauninājums jau iesniegts KI un/vai gaida apstiprinājumu. Saskaņā ar 16. panta 1. punktu šādos gadījumos monitoringu veic paralēli, izmantojot abus monitoringa plānus – pēdējo apstiprināto un pēdējo apstiprināšanai iesniegto.</t>
  </si>
  <si>
    <t>GAISA KUĢA OPERATORA IDENTIFIKĀCIJA UN DARBĪBU APRAKSTS</t>
  </si>
  <si>
    <t>Ievadiet gaisa kuģa operatora nosaukumu:</t>
  </si>
  <si>
    <t>Unikālais identifikators, kas minēts Komisijas gaisa kuģu operatoru sarakstā:</t>
  </si>
  <si>
    <t>Ja nosaukums atšķiras no 2. iedaļas a) punktā ievadītā, ievadiet arī gaisa kuģa operatora nosaukumu, kāds tas ir Komisijas sagatavotajā operatoru sarakstā:</t>
  </si>
  <si>
    <t>Sarakstā redzamais gaisa kuģa operatora nosaukums atbilstoši ES ETS direktīvas 18.a panta 3. punktam var atšķirties no faktiskā gaisa kuģa operatora nosaukuma, kas ievadīts iepriekš minētajā 2. iedaļas a) punktā.</t>
  </si>
  <si>
    <t>Ievadiet gaisa kuģa operatora administrējošo dalībvalsti</t>
  </si>
  <si>
    <t>Atsevišķās dalībvalstīs ir vairākas kompetentās iestādes, kas strādā ar ES ETS attiecībā uz gaisa kuģu operatoriem. Attiecīgā gadījumā ievadiet atbilstošās iestādes nosaukumu. Pretējā gadījumā izvēlieties „n/a”.</t>
  </si>
  <si>
    <t>Ja pieejams, ievadiet gaisa kuģa operatora apliecības (AOC) numuru un izdevēju un dalībvalsts piešķirtās darbības licences numuru un izdevēju:</t>
  </si>
  <si>
    <t>Gaisa kuģa operatora apliecība:</t>
  </si>
  <si>
    <t>Ievadiet gaisa kuģa operators adresi, norādot arī pasta indeksu un valsti:</t>
  </si>
  <si>
    <t>Ja tā atšķiras no iepriekš k) punktā ievadītās informācijas, ievadiet gaisa kuģa operatora kontaktadresi (tostarp pasta indeksu) administrējošajā dalībvalstī, ja tāda ir:</t>
  </si>
  <si>
    <t>Gaisa kuģu operatora darbību apraksts, uz kurām attiecas ES ETS direktīvas I pielikums</t>
  </si>
  <si>
    <t>Norādiet, vai esat komerciāls vai nekomerciāls gaisa satiksmes operators, vai veicat regulārus, neregulārus lidojumus vai abus un vai jūsu darbība aptver tikai EEZ valstis vai arī valstis, kas nav EEZ.</t>
  </si>
  <si>
    <t>Operatora statuss</t>
  </si>
  <si>
    <t>Komerciāli gaisa satiksmes operatori: kā pierādījumu pievienojiet šim monitoringa plānam AOC I pielikuma kopiju.</t>
  </si>
  <si>
    <t>Tādējādi mēs varēsim sazināties ar konkrētu personu, kurai varēs tieši uzdot jebkuru jautājumu saistībā ar jūsu monitoringa plānu. Norādītajai personai ir jābūt pilnvarotai rīkoties jūsu vārdā. Tas var būt pārstāvis, kas darbojas gaisa kuģa operatora vārdā.</t>
  </si>
  <si>
    <t>Organizācijas nosaukums (ja darbojas gaisa kuģa operatora vārdā):</t>
  </si>
  <si>
    <t>Operatori, kurus uzskata par maziem emitētājiem, var izvēlēties izmantot vienkāršotas procedūras, lai aplēstu degvielas patēriņu, izmantojot Eurocontrol vai citas attiecīgās organizācijas ieviestos rīkus. Šajā gadījumā darblapas „aprēķins ” vietā aizpildiet darblapu „vienkāršots aprēķins”.</t>
  </si>
  <si>
    <t>Ja gaisa kuģa operatora emisiju noteikšanai trūkst atbilstošu datu, gaisa kuģa operators izmanto aizstājējdatus, ko aprēķina saskaņā ar kompetentās iestādes apstiprinātu alternatīvu metodi. Emisiju ziņojumā norāda iemeslus, kāpēc izmantota datu trūkuma metodika, un emisiju daudzumu, kuram izmantota minētā pieeja.</t>
  </si>
  <si>
    <t>Informācija par šo datni:</t>
  </si>
  <si>
    <t>Atsauces datnes nosaukums:</t>
  </si>
  <si>
    <t>Pirms datnes izmantošanas izpildiet šos norādījumus:</t>
  </si>
  <si>
    <t>Apskatiet KI tīmekļa vietni vai sazinieties tieši ar KI, lai uzzinātu, vai jums ir pareizā veidnes versija. Veidnes versija ir skaidri norādīta šīs datnes titullapā.</t>
  </si>
  <si>
    <t>Kā lietot šo datni:</t>
  </si>
  <si>
    <t>Ir ieteicams izskatīt datni no sākuma līdz beigām. Ir dažas funkcijas, kas jums palīdzēs aizpildīt veidlapu atkarībā no iepriekš ievadītās informācijas, piemēram, citas krāsas šūnas, ja nav nepieciešams ievadīt informāciju (skatīt krāsu kodus zemāk).</t>
  </si>
  <si>
    <t>Piezīme: ja izmantojat šo datni, lai atjauninātu vecāku versiju, 2. iedaļas c) punktā jāizvēlas "Emisiju monitoringa plāns". Ja šis ir atjaunināts monitoringa plāns, jūsu kompetentā iestāde var atļaut visu datu vietā ierakstīt tikai jauno informāciju.</t>
  </si>
  <si>
    <t>Piezīme: Šis numurs parādīsies arī šīs datnes sākumlapā. Tam jāatbilst 1. iedaļā ievadītajiem datiem.</t>
  </si>
  <si>
    <t>Tikai gadījumos, kad flote ir ļoti liela, jāsagatavo saraksts atsevišķā lapā šajā datnē.</t>
  </si>
  <si>
    <t>Norādiet monitoringa plānam pievienoto datni/dokumentu zemāk redzamajā logā.</t>
  </si>
  <si>
    <t>Ieteicams nesniegt nebūtisku informāciju, jo tas var kavēt apstiprināšanu. Sniegtajai papilddokumentācijai jābūt ar skaidrām atsaucēm, un zemāk jānorāda datnes nosaukums/ atsauces numurs. Ja vajadzīgs, pārliecinieties savā kompetentajā iestādē, vai bez iepriekš minētajiem datņu formātiem ir pieņemami arī citi formāti.</t>
  </si>
  <si>
    <t>Norādiet zemāk datnes nosaukumu(-us) (ja elektroniskā formātā) vai dokumenta atsauces numuru(-us) (ja papīra formātā):</t>
  </si>
  <si>
    <t>Datnes nosaukums/atsauce</t>
  </si>
  <si>
    <t>&lt;&lt;&lt; Ja esat atzīmējis „FALSE”, ejiet uzreiz uz 6. iedaļu. &gt;&gt;&gt;</t>
  </si>
  <si>
    <t>Ja esat atzīmējis „TRUE” 5. iedaļas a) punktā, vai plānojat izmantot vienkāršotas procedūras, lai aplēstu degvielas patēriņu?</t>
  </si>
  <si>
    <t>Ja esat atzīmējis „TRUE”, sniedziet informāciju, lai pamatotu jūsu tiesības izmantot vienkāršotas aprēķina procedūras, un tad pārejiet uzreiz pie cilnes „Vienkāršots aprēķins” (9. iedaļa).</t>
  </si>
  <si>
    <t>Ar izvēli "TRUE" apstipriniet, ka informāciju par lidlauku platuma un garuma koordinātām iegūs no lidlauka atrašanās vietas datiem, kas publicēti aeronavigācijas informatīvajos izdevumos (AII) saskaņā ar Čikāgas konvencijas 15. pielikumu, vai no avota, kas izmanto šos AII datus.</t>
  </si>
  <si>
    <t>Attiecībā uz katru gaisa kuģa tipu jānorāda, kuras degvielas tiks izmantotas (kuras „avota plūsmas” tiks saistītas ar emisijas avotiem). To var izdarīt, ievadot attiecīgajos laukos „1” vai „TRUE”. Atstājiet lauku neaizpildītu, ja degviela netiek izmantota.</t>
  </si>
  <si>
    <t>Emisiju monitoringa plāns</t>
  </si>
  <si>
    <t>Tonnkilometru monitoringa plāns</t>
  </si>
  <si>
    <t>TONNKILOMETRU MONITORINGA PLĀNS</t>
  </si>
  <si>
    <t>&lt;&lt;&lt; Ja 2. iedaļas c) punktā esat izvēlējies emisiju monitoringa plānu, klikšķiniet šeit, lai pārietu pie 3. iedaļas a) punkta &gt;&gt;&gt;</t>
  </si>
  <si>
    <t>Ievērojiet: šī informācija jāievada arī emisiju monitoringa plāna attiecīgajā punktā. Tomēr emisiju monitoringam ir nepieciešams vairāk informācijas. Tāpēc stingri iesakām par primāro dokumentu izmantot emisiju monitoringa plānu. Jūs varat samazināt darba apjomu, šeit atsaucoties uz gada emisiju MP.</t>
  </si>
  <si>
    <t>EMISIJU MONITORINGA PLĀNS</t>
  </si>
  <si>
    <t>KI var ar jums sazināties, lai pārrunātu izmaiņas monitoringa plānā ar mērķi nodrošināt precīzu un pārbaudāmu gada emisiju monitoringu un ziņošanu par tām saskaņā ar MZR vispārīgajām un specifiskajām prasībām. Neskarot MZR 16. panta 1. punktu, saņemot paziņojumu par KI apstiprinājumu, jūs izmantosiet monitoringa plāna jaunāko apstiprināto versiju kā metodoloģiju gada emisiju noteikšanai un datu apkopošanas un apstrādes procedūru un kontroles darbību īstenošanai. To varēs izmantot arī kā atsauci emisiju ziņojuma verifikācijai.</t>
  </si>
  <si>
    <t>Konfidencialitātes apliecinājums — uz iesniegto informāciju saistībā ar šo pieteikumu var attiecināt prasības par informācijas pieejamību sabiedrībai, tostarp Direktīvu 2003/4/EK par vides informācijas pieejamību sabiedrībai. Ja domājat, ka kāda informācija, ko sniedzat saistībā ar jūsu pieteikumu, ir jāuzskata par ierobežotas pieejamības informāciju, informējiet par to savu KI. Ņemiet vērā, ka saskaņā ar Direktīvas 2003/4/EK noteikumiem KI var nākties atklāt informāciju pat tad, ja pieteikuma iesniedzējs pieprasa to paturēt noslēpumā.</t>
  </si>
  <si>
    <t>Lai samazinātu darba apjomu, varat izvēlēties visus datus, kas ir identiski nepieciešami abos monitoringa plānos (emisijas un tonnkilometri), ievadīt tikai vienā monitoringa plānā. Izvēle ir jāizdara 2. iedaļas c) punkta ievades laukā. Ir ieteicams izmantot emisiju monitoringa plānu kā primāro dokumentu, jo tajā kopumā ir jānorāda pilnīgāka informācija. Ja nenosūtāt abus dokumentus kompetentajai iestādei vienlaicīgi, jums ir jāievada šie dati pirmajā dokumentā.</t>
  </si>
  <si>
    <t>Paskaidrojums: vairāki lauki šajā veidnē ir identiski laukiem tonnkilometru monitoringa plāna paraugā, piemēram, informācija par adresi un gaisa kuģu floti. Lai izvairītos no nevajadzīgas ziņošanas dublēšanās, jūs varat izvēlēties emisiju monitoringa plānu (šo datni) vai tonnkilometru monitoringa plānu kā primāro dokumentu. Kad izdarīta izvēle, pieprasītā informācija jāieraksta tikai vienreiz izvēlētajā dokumentā.</t>
  </si>
  <si>
    <t>Ievērojiet: daļa no datiem, kas jāievada šajā punktā, ir identiska ar datiem tonnkilometru monitoringa plānā. Tomēr emisiju monitoringam ir nepieciešams vairāk informācijas. Tāpēc dati ir jāievada šeit. Jūs varat samazināt darba apjomu, tonnkilometru monitoringa plānā atsaucoties uz šeit sniegto informāciju.</t>
  </si>
  <si>
    <t>Paskaidrojums: vairāki lauki šajā veidnē ir identiski laukiem emisiju monitoringa plāna paraugā, piemēram, informācija par adresi un gaisa kuģa floti. Lai izvairītos no nevajadzīgas ziņošanas dublēšanās, jūs varat izvēlēties emisiju monitoringa plānu vai tonnkilometru monitoringa plānu kā primāro dokumentu. Kad izdarīta izvēle, pieprasītā informācija jāieraksta tikai vienreiz izvēlētajā dokumentā.</t>
  </si>
  <si>
    <t>Pievienojiet datu plūsmas diagrammu, ko izmanto tonnkilometru datu aprēķināšanai, un norādiet, kas atbild par katra datu veida izgūšanu un glabāšanu. Ja vajadzīgs, atsaucieties uz papildinformāciju, kas iesniegta kopā ar jūsu pabeigto plānu.</t>
  </si>
  <si>
    <r>
      <t xml:space="preserve">Precīzu adresi norāda dalībvalsts
</t>
    </r>
    <r>
      <rPr>
        <b/>
        <sz val="10"/>
        <rFont val="Arial"/>
        <family val="2"/>
      </rPr>
      <t>Valsts aģentūra "Civilās aviācijas aģentūra"
Lidosta "Rīga" 10/1, Mārupes novads, LV-1053;
Telefons: +371 67830936, Fakss: +371 67830967,
e-pasts: webmaster@latcaa.gov.lv</t>
    </r>
  </si>
  <si>
    <t>http://varam.gov.lv/lat/darbibas_veidi/emisiju_tirdznieciba/aviacija_ets/?doc=14232</t>
  </si>
  <si>
    <t>Vides aizsardzības un reģionālās attīstības ministrija</t>
  </si>
  <si>
    <t>Satiksmes ministrija</t>
  </si>
  <si>
    <t>Jānorāda adrese paziņojumu un citu dokumentu saņemšanai saskaņā vai saistībā ar ES Emisijas kvotu tirdzniecības sistēmu. Norādiet elektronisku adresi un attiecīgā gadījumā pasta adresi administrējošajā dalībvalstī.</t>
  </si>
  <si>
    <t>Latvijas Vides, ģeoloģijas un meteoroloģijas centrs</t>
  </si>
  <si>
    <t>Civilās aviācijas aģentūra</t>
  </si>
  <si>
    <t>Sadaļā "Attiecināmo apstrādes posmu apraksts" norādiet katru datu plūsmas posmu no primārajiem datiem līdz gada emisijām, atspoguļojot datu plūsmas darbību secību un mijiedarbību, kā arī iekļaujiet formulas un datus, ko izmanto emisiju noteikšanai no primārajiem datiem.  Norādiet informāciju par relevantām elektronisko datu apstrādes un uzglabāšanas sistēmām un citiem ievaddatiem (tostarp manuāliem) un aplieciniet, kā tiek reģistrēti datu plūsmas darbību izvadddati.</t>
  </si>
  <si>
    <t xml:space="preserve">Attiecināmo apstrādes posmu apraksts katrai konkrētai datu plūsmas darbībai </t>
  </si>
  <si>
    <t>Pēc tam formulas rindā C ir jāizlabo, lai norādītu uz pareizo gaisa kuģu tipu sadaļā 4(a)</t>
  </si>
  <si>
    <t>Sadaļā "Attiecināmo apstrādes posmu apraksts" norādiet katru datu plūsmas posmu no primārajiem datiem līdz tonnkilometru datiem, kas atspoguļo secību un mijiedarbību starp datu plūsmas darbībām un  iekļauj formulas un datus, kas ir izmantoti, lai noteiktu tonnkilometru datus no primārajiem datiem. Iekļauj visu attiecināmo elektronisko datu apstrādes un uzglabāšanas sistēmu un citas datu ievades (tai skaitā manuālo ievadi) detaļas un apstiprina kā datu plūsmas darbības ir reģistrētas</t>
  </si>
  <si>
    <t>Apstipriniet, ka izmantosiet šos standarta emisiju faktorus komerciālām standarta aviācijas degvielām</t>
  </si>
  <si>
    <t>Apstipriniet, ka emisiju aprēķiniem tiks izmantoti šie standarta emisiju faktori komerciālām standarta aviācijas degvielām</t>
  </si>
  <si>
    <t>Ja izmantojat alternatīvu degvielu (tostarp biodegvielu), vispārīgi aprakstiet, kādu emisiju faktoru un zemāko siltumspēju ierosināt izmantot, un pamatojiet izmantoto metodoloģiju.</t>
  </si>
  <si>
    <t>Īsā aprakstā jāizklāsta, ka pārskatīšanas un validēšanas process ietver pārbaudīšanu, vai dati ir pilnīgi, salīdzināšanu ar iepriekšējo gadu datiem, paziņotā degvielas patēriņa salīdzināšanu ar iepirkuma uzskaites datiem, no degvielas piegādātājiem iegūto faktoru salīdzināšanu ar starptautiskiem atsauces faktoriem attiecīgā gadījumā un datu noraidīšanas kritērijus.</t>
  </si>
  <si>
    <t>Sniedziet aplēsi/prognozi par gada kopējām fosilā CO2 emisijām 1. pielikumā minētajām darbībām.</t>
  </si>
  <si>
    <t>Jāiekļauj tikai lidojumi, uz kuriem attiecas ES ETS.</t>
  </si>
  <si>
    <t>tonnas CO2</t>
  </si>
  <si>
    <t>Tiesības uz vienkāršotām procedūrām maziem emitētājiem</t>
  </si>
  <si>
    <t>Apstipriniet, vai trijos secīgos četru mēnešu periodos veicat mazāk par 243 lidojumiem katrā periodā un vai veicat lidojumus, kuru ikgadējās kopējās fosilā CO2 emisijas nepārsniedz 25 000 tonnu gadā.</t>
  </si>
  <si>
    <t>Sniedziet piemērotu informāciju, lai pierādītu faktu, ka veicat mazāk par 243 lidojumiem trijos četru mēnešu periodos pēc kārtas vienā periodā vai ka jūsu kopējās gada emisijas ir mazākas par 25 000 tonnām CO2 gadā. Ja nepieciešams, varat pievienot papildu dokumentus (sk. 15. iedaļu).</t>
  </si>
  <si>
    <t>&lt;&lt;&lt; Klikšķiniet šeit, lai pārietu pie 9. iedaļas „Vienkāršots aprēķins” &gt;&gt;&gt;</t>
  </si>
  <si>
    <t xml:space="preserve">EMISIJU APRĒĶINĀŠANA </t>
  </si>
  <si>
    <t>&lt;&lt;&lt; Pārejiet pie 9. iedaļas, ja esat tiesīgs izmantot vienkāršotu aprēķinu &gt;&gt;&gt;</t>
  </si>
  <si>
    <t>Lūdzu, norādiet metodoloģiju, ko izmanto, lai izmērītu degvielas patēriņu katram gaisa kuģa tipam.</t>
  </si>
  <si>
    <t>Katrā gadījumā izvēlētajai metodei jāsniedz pilnīgākie un jaunākie datus ar viszemāko nenoteiktības līmeni, neradot nesamērīgas izmaksas. 
Ievērojiet, ka gaisa kuģu tipi ir automātiski ņemti no 4. iedaļas a) punkta.</t>
  </si>
  <si>
    <t>A metode</t>
  </si>
  <si>
    <t>Faktiskais degvielas patēriņš katram lidojumam (tonnas) = gaisa kuģa degvielas tvertnēs esošās degvielas daudzums, kad ir uzpildīta visa lidojumam vajadzīgā degviela (tonnas) – gaisa kuģa degvielas tvertnēs esošās degvielas daudzums, kad ir uzpildīta visa nākamajam lidojumam vajadzīgā degviela (tonnas) + šim nākamajam lidojumam uzpildītās degvielas daudzums (tonnas)</t>
  </si>
  <si>
    <t>B metode</t>
  </si>
  <si>
    <t>Faktiskais degvielas patēriņš katram lidojumam (tonnas) = gaisa kuģa degvielas tvertnēs atlikušās degvielas daudzums gaisa kuģa bremžu paliktņu uzlikšanas (block-on) brīdī iepriekšējā lidojuma beigās (tonnas) + lidojumam vajadzīgās uzpildītās degvielas daudzums (tonnas) – degvielas daudzums tvertnēs gaisa kuģa bremžu paliktņu uzlikšanas (block-on) brīdī lidojuma beigās (tonnas)</t>
  </si>
  <si>
    <t>Vispārīgais gaisa kuģa tips (ICAO gaisa kuģa tipa identifikators) un apakštips</t>
  </si>
  <si>
    <t>Metode (A/B)</t>
  </si>
  <si>
    <t>Datu avots, ko izmanto, lai noteiktu uzpildīto degvielu</t>
  </si>
  <si>
    <t>Datu nosūtīšanas, glabāšanas un izgūšanas metodes</t>
  </si>
  <si>
    <t>Nepieciešamības gadījumā turpiniet uz citas lapas.</t>
  </si>
  <si>
    <t>Ja izvēlētā metodoloģija (A/B metode) netiek piemērota visiem gaisa kuģu tipiem, sniedziet pamatojumu šādai pieejai zemāk redzamajā ailē</t>
  </si>
  <si>
    <t>Sniedziet informāciju par procedūru, ko paredzēts izmantot, lai definētu monitoringa metodi vēl citiem gaisa kuģu tipiem.</t>
  </si>
  <si>
    <t>Lai gan kopumā monitoringa plānā ir definēta monitoringa metodoloģija gaisa kuģiem, kas jau ir jūsu flotē laikā, kad tiek iesniegts monitoringa plāns kompetentajai iestādei (skatīt 4. iedaļas a) punktu), ir nepieciešama noteikta procedūra, lai nodrošinātu, ka pienācīgi tiek veikts monitorings attiecībā uz jebkādu citu gaisa kuģi, ko paredzēts izmantot (piemēram, 4. iedaļas b) punktā uzskaitītajiem kuģiem). Turpmākie ieraksti nodrošina, ka monitoringa metodika ir definēta jebkuram ekspluatētajam gaisa kuģa tipam.</t>
  </si>
  <si>
    <t>Aizpildiet šajā tabulā informāciju par sistēmām un procedūrām, kuras izmanto, lai veiktu gan īpašumā esošo, gan nomāto gaisa kuģu degvielas patēriņa monitoringu katrā lidojumā.</t>
  </si>
  <si>
    <t>Procedūrā jāiekļauj izvēlētie līmeņi, mērierīču apraksts un procedūras, kuras izmanto informācijas reģistrēšanai, izgūšanai, nosūtīšanai un glabāšanai.</t>
  </si>
  <si>
    <t>Norādiet metodi, ko izmanto uzpildītās un degvielas tvertnēs esošās degvielas blīvuma noteikšanai katram gaisa kuģa tipam.</t>
  </si>
  <si>
    <t>Jāizmanto faktiskās blīvuma vērtības, ja vien kompetentajām iestādēm nav pamatoti pierādīts, ka faktiskās vērtības nav pieejamas - tādā gadījumā piemēro standarta blīvuma koeficientu 0,8 kg/litrā.</t>
  </si>
  <si>
    <t>Metode, lai noteiktu uzpildītās degvielas faktiskās blīvuma vērtības</t>
  </si>
  <si>
    <t>Metode, lai noteiktu tvertnēs esošās degvielas faktiskās blīvuma vērtības</t>
  </si>
  <si>
    <t>Pamatojums standartvērtības izmantošanai, ja mērījumu veikt nav iespējams, un citas piezīmes</t>
  </si>
  <si>
    <t>Aizpildiet šajā tabulā informāciju par procedūrām uzpildītās un degvielas tvertnēs esošās degvielas blīvuma mērīšanai gan īpašumā esošos, gan nomātos gaisa kuģos.</t>
  </si>
  <si>
    <t>Procedūrā jāiekļauj mērinstrumentu apraksts, vai, ja mērījumu veikt nav iespējams, pamatojums standartvērtības izmantošanai.</t>
  </si>
  <si>
    <t>Ja vajadzīgs, sniedziet sarakstu, kurā uzskaitītas atkāpes no vispārējām metodoloģijām, kuras izmanto, lai noteiktu uzpildītās degvielas daudzumu/degvielas tvertnē esošās degvielas daudzumu un blīvumu attiecībā uz konkrētiem lidlaukiem.</t>
  </si>
  <si>
    <t>Ja tas vajadzīgs īpašu apstākļu dēļ, piemēram, ja degvielas piegādātājiem nav iespējams sniegt visus datus, kas vajadzīgi konkrētas metodoloģijas izmantošanai, ir jāsniedz saraksts, kurā uzskaitītas atkāpes no vispārējām metodoloģijām attiecībā uz konkrētiem lidlaukiem.  Piemēram, ja degvielas piegādātājs noteiktā lidlaukā nevar sniegt faktiskā blīvuma datus, norādiet ierosināto alternatīvo pieeju. Uzskaitiet lidlaukus ar ICAO identifikatoriem, atdalot tos ar semikoliem.</t>
  </si>
  <si>
    <t>Atkāpes veids</t>
  </si>
  <si>
    <t>Īpašu apstākļu pamatojums</t>
  </si>
  <si>
    <t>Lidlauki, uz kuriem attiecas atkāpe</t>
  </si>
  <si>
    <t>Nenoteiktības novērtēšana</t>
  </si>
  <si>
    <t>Ja uzpildītās degvielas daudzuma un tvertnē atlikušās degvielas daudzuma mērīšanai tiek izmantotas gaisa kuģī esošas sistēmas, norādiet nenoteiktību, kas saistīta ar gaisa kuģī esošajām mērierīcēm.</t>
  </si>
  <si>
    <t>Ja uzpildītās degvielas daudzumu nosaka tikai pēc rēķinos norādītā degvielas daudzuma vai citas atbilstīgas piegādātāja sniegtas informācijas, nav vajadzīgs cits nenoteiktības līmeņa pierādījums kā tikai aplēse par tvertnēs atlikušās degvielas mērījumu nenoteiktību.
Ja uzpildītās degvielas daudzumu nosaka ar gaisa kuģī esošām sistēmām, nenoteiktības vērtības ņem no iekārtas ražotāja specifikācijas. Aplēse, kas ir izteikta kā amplitūda, nolaižamajā izvēlnē jāizmanto tikai tad, ja precīzākas vērtības nav pieejamas.</t>
  </si>
  <si>
    <t>Tvertnē atlikušās degvielas daudzuma mērījuma nenoteiktība</t>
  </si>
  <si>
    <t>Vai uzpildītās degvielas daudzumu nosaka, pamatojoties tikai uz rēķinā norādīto degvielas daudzumu vai citu atbilstīgu degvielas piegādātāja sniegto informāciju?</t>
  </si>
  <si>
    <t>Ja atbilde ir “nē”:</t>
  </si>
  <si>
    <t>Mērierīces
nenoteiktība
(+/- %)</t>
  </si>
  <si>
    <t>Degvielas mērīšanas sistēmu regulāro pārbaužu pierādījumu atrašanās vieta</t>
  </si>
  <si>
    <t>Norādiet galvenos nenoteiktības avotus un saistītos nenoteiktības līmeņus degvielas patēriņa mērījumiem.</t>
  </si>
  <si>
    <t>Sīkāks nenoteiktības novērtējums nav jāveic, ja nosakāt nenoteiktību avotus un saistītos nenoteiktības līmeņus. Visu pārējo komponentu, kas nav minēti 7. iedaļas a) punktā, nenoteiktības pamatā var būt konservatīvs eksperta atzinums.</t>
  </si>
  <si>
    <t>Nenoteiktības avots</t>
  </si>
  <si>
    <t>Nenoteiktības līmenis</t>
  </si>
  <si>
    <t>Piezīmes par nenoteiktības līmeni</t>
  </si>
  <si>
    <t>Sniedziet informāciju par nenoteiktības robežvērtību, kuru plānojat sasniegt attiecībā uz katru avota plūsmu (degvielas veidu).</t>
  </si>
  <si>
    <t xml:space="preserve">Attiecībā uz katru avota plūsmu (degvielas veidu) norādiet aptuveno gada CO2 emisiju no avota plūsmas, to, vai avota plūsma ir uzskatāma par lielu vai mazu avotu, un attiecīgo mērījuma nenoteiktības robežvērtību (kas apzīmē maksimālo mērījuma nenoteiktību monitoringa gada laikā), kuru sasniegsiet. </t>
  </si>
  <si>
    <t>Izmantojiet tukšos laukus D slejā, lai norādītu visas alternatīvās degvielas un/vai biodegvielas, ko izmantosiet. Norādiet aplēstās fosilā CO2 emisijas, kas rodas no katra uzskaitītā degvielas veida, lai pamatotu pareizā līmeņa izvēli. Ievērojiet, ka kopējām emisijām jāatbilst 4. iedaļas f) punktā sniegtajai atbildei</t>
  </si>
  <si>
    <t>Avota plūsma (degvielas veids)</t>
  </si>
  <si>
    <t>Aplēstās fosilās CO2 emisijas gadā no katras degvielas</t>
  </si>
  <si>
    <t xml:space="preserve">% no kopējām aprēķinātajām CO2 emisijām </t>
  </si>
  <si>
    <t>Avota plūsmas klasifikācija</t>
  </si>
  <si>
    <t>Degvielas patēriņa nenoteiktība</t>
  </si>
  <si>
    <t>Līmeņa numurs</t>
  </si>
  <si>
    <t>Standarta degvielas</t>
  </si>
  <si>
    <t>Petrolejas tipa reaktīvo dzinēju degviela (Jet A1 vai Jet A)</t>
  </si>
  <si>
    <t>Benzīna tipa reaktīvo dzinēju degviela (Jet B)</t>
  </si>
  <si>
    <t>Aviācijas benzīns (AvGas)</t>
  </si>
  <si>
    <t>Alternatīvas</t>
  </si>
  <si>
    <t>Biodegvielas</t>
  </si>
  <si>
    <t>Kopā par visām degvielām:</t>
  </si>
  <si>
    <t>Aplēse, kas sniegta 4. iedaļas f) punktā:</t>
  </si>
  <si>
    <t>Starpība:</t>
  </si>
  <si>
    <t>Sniedziet pierādījumu, ka katra avota plūsma atbilst kopējai nenoteiktības robežvērtībai, kā paredzēts 7. iedaļas c) punkta tabulā.</t>
  </si>
  <si>
    <t>Pierādījums var būt ražotāja vai degvielas piegādātāja specifikācijas.</t>
  </si>
  <si>
    <t>Ierakstiet tabulā informāciju par procedūru, ko izmanto, lai nodrošinātu degvielas mērījumu kopējās nenoteiktības atbilstību izvēlētā līmeņa prasībām.</t>
  </si>
  <si>
    <t>Procedūrai ir jāparāda, ka degvielas mērījumu nenoteiktība atbilst izvēlētā līmeņa prasībām, atsaucoties uz mērīšanas sistēmu kalibrēšanas sertifikātiem (attiecīgā gadījumā), valsts tiesību aktiem, klauzulām klientu līgumos vai degvielas piegādātāju pareizības standartiem.  Ja mērīšanas sistēmas komponentus nevar kalibrēt, procedūrā norādiet alternatīvas kontroles darbības.</t>
  </si>
  <si>
    <t>Ierakstiet šajā tabulā informāciju par procedūru, ko izmanto, lai nodrošinātu, ka rēķinā norādītais uzpildītās degvielas daudzums un gaisa kuģa mērīšanas sistēmas uzrādītais uzpildītās degvielas daudzums regulāri tiek savstarpēji salīdzināts.</t>
  </si>
  <si>
    <t>Ja tiek konstatētas neatbilstības, jāveic korekcijas saskaņā ar MZR 63. pantu.</t>
  </si>
  <si>
    <t>Aviācijas degvielas veids</t>
  </si>
  <si>
    <t>IPCC standarta vērtība
(CO2 tonnas uz degvielas tonnu)</t>
  </si>
  <si>
    <t>Apstipriniet</t>
  </si>
  <si>
    <t>Vajadzības gadījumā aprakstiet procedūru, ko izmanto, lai noteiktu alternatīvo degvielu (avota plūsmu) emisijas faktorus, zemākās siltumspējas vērtības un biomasas saturu.</t>
  </si>
  <si>
    <t>Attiecīgā gadījumā procedūras aprakstā jāizklāsta, kā tiek atvasināti emisijas faktori, zemākā siltumspēja un biomasas frakcijas, ko iesniedz kompetentajā iestādē apstiprināšanai.  Iespējamie varianti ir paraugu ņemšana un analīze, degvielas iegādes uzskaite, ja degviela tiek komerciāli tirgota, vai Komisijas sniegtie norādījumi saskaņā ar 53. pantu.</t>
  </si>
  <si>
    <t>Vajadzības gadījumā aprakstiet pieejas, kuras izmanto paraugu ņemšanai no alternatīvo degvielu partijām.</t>
  </si>
  <si>
    <t>Attiecībā uz katru avota plūsmu īsi aprakstiet pieeju, ko paredzēts izmantot paraugu ņemšanai no degvielām un materiāliem, lai noteiktu emisijas faktoru, zemāko siltumspēju un biomasas saturu katrai degvielas vai materiāla partijai</t>
  </si>
  <si>
    <t>Parametrs</t>
  </si>
  <si>
    <t>Apraksts</t>
  </si>
  <si>
    <t>atbilst standartam (EN, ISO...)</t>
  </si>
  <si>
    <t>Vajadzības gadījumā aprakstiet pieejas, kuras izmanto alternatīvo degvielu (tostarp biodegvielu) analīzē zemākās siltumspējas, emisijas faktoru un biomasas satura noteikšanai (attiecīgā gadījumā)</t>
  </si>
  <si>
    <t>Attiecībā uz katru avota plūsmu īsi aprakstiet pieeju, ko paredzēts izmantot degvielu un materiālu analīzei, lai noteiktu emisijas faktoru, zemāko siltumspēju un biomasas saturu katrai degvielas vai materiāla partijai (ja tas vajadzīgs izvēlētajam līmenim).</t>
  </si>
  <si>
    <t>Attiecīgā gadījumā sniedziet sarakstu ar laboratorijām, ko izmanto analīžu veikšanai, un apstipriniet, vai laboratorija ir akreditēta šādu analīžu veikšanai saskaņā ar EN ISO/IEC 17025, vai norādiet apliecinošu dokumentu, ko iesniegsiet, lai pierādītu laboratorijas tehnisko kompetenci saskaņā ar 34. pantu.</t>
  </si>
  <si>
    <t>Laboratorijas nosaukums</t>
  </si>
  <si>
    <t>Analītiskās procedūras</t>
  </si>
  <si>
    <t>Vai laboratorija ir saskaņā ar EN ISO/IEC17025 akreditēta veikt šo analīzi?</t>
  </si>
  <si>
    <t>Ja nav, norādiet iesniegtos pierādījumus</t>
  </si>
  <si>
    <t>VIENKĀRŠOTS CO2 EMISIJU APRĒĶINS</t>
  </si>
  <si>
    <t>Vienkāršots aprēķins</t>
  </si>
  <si>
    <t>Jūs varat piemērot MZR 54. pantā aprakstīto vienkāršoto procedūru darbības datu aprēķināšanai, ja veicat:
- mazāk par 243 lidojumiem vienā periodā trijos četru mēnešu periodos pēc kārtas vai 
- lidojumus, kuru gada kopējās emisijas ir mazākas par 25 000 tonnām gadā.</t>
  </si>
  <si>
    <t>Šeit vajag/var ievadīt datus tikai tad, ja 5. iedaļas b) punktā norādījāt, ka degvielas patēriņa aprēķināšanai plānojat izmantot vienkāršotas procedūras.</t>
  </si>
  <si>
    <t>Norādiet degvielas patēriņa aplēsei izmantotā Komisijas apstiprinātā rīka nosaukumu vai atsauci.</t>
  </si>
  <si>
    <t>IPCC standarta vērtība (tCO2 / t)</t>
  </si>
  <si>
    <t>&lt;&lt;&lt; Klikšķiniet šeit, lai pārietu pie 11. iedaļas „Pārvaldība” &gt;&gt;&gt;</t>
  </si>
  <si>
    <t>Sniedziet īsu aprakstu par metodi, ko izmantos degvielas patēriņa aplēšanai, ja trūkst datu , saskaņā ar minētajiem nosacījumiem.</t>
  </si>
  <si>
    <t>Ja aizstājējdatus nevar noteikt ar 10. iedaļas a) punktā aprakstīto metodi, emisijas aplēš pēc degvielas patēriņa, ko nosaka, izmantojot rīku, kas atbilst MZR 54. panta 2. punktam.  Norādiet šajā gadījumā izmantoto Komisijas apstiprināto rīku:</t>
  </si>
  <si>
    <t>Attiecīgā gadījumā sniedziet īsu tās metodoloģijas aprakstu, ko izmanto datu trūkuma gadījumā, ja tie attiecas uz citiem parametriem, nevis degvielas patēriņu.</t>
  </si>
  <si>
    <t>DATU PĀRVALDĪBAS UN KONTROLES DARBĪBU PROCEDŪRU APRAKSTS</t>
  </si>
  <si>
    <t>Norādiet monitoringa un ziņošanas pienākumus (MZR 61. pants)</t>
  </si>
  <si>
    <t>Norādiet attiecīgos amatus un sniedziet īsu kopsavilkumu par to funkcijām attiecībā uz monitoringu un ziņošanu. Jānorāda tikai amati ar vispārēju atbildību un citām svarīgām funkcijām (t. i., neiekļaujiet deleģētus pienākumus).</t>
  </si>
  <si>
    <t>Izklāsts var būt kokveida diagramma vai organizācijas struktūra, kas pievienota jūsu iesniegumam</t>
  </si>
  <si>
    <t>Amats</t>
  </si>
  <si>
    <t>Pienākumi</t>
  </si>
  <si>
    <t>Sniedziet informāciju par procedūru, kā tiek pārvaldīta pienākumu un kompetences sadale personālam, kas atbild par monitoringu un ziņošanu, saskaņā ar MZR 58. panta 3. punkta c) apakšpunktu.</t>
  </si>
  <si>
    <t>Šajā procedūrā jāizklāsta, kā tiek sadalīti monitoringa un ziņošanas pienākumi iepriekš izklāstīto funkciju veicējiem, kā notiek mācības un novērtēšana un kā tiek sadalīti uzdevumi, nodrošinot to, ka visus atbilstīgos datus apstiprina persona, kas nav saistīta ar datu reģistrēšanu un savākšanu.</t>
  </si>
  <si>
    <t>Sniedziet informāciju par monitoringa plāna atbilstīguma regulārās novērtēšanas procedūru, jo īpaši ietverot potenciālos pasākumus monitoringa metodoloģijas uzlabošanai.</t>
  </si>
  <si>
    <t>Šajā procedūrā jāizklāsta process, kā notiek regulāras pārbaudes, ar kurām nodrošina to, ka monitoringa plāns atspoguļo darbības būtību un atbilst monitoringa un ziņošanas regulai.  Īsā aprakstā jāizklāsta, cik regulāri novērtē plāna atbilstību darbības būtībai un kā iekšējā pārskatīšanā un verifikācijas apmeklējumos konstatētās izmaiņas tiek paziņotas kompetentajai iestādei.</t>
  </si>
  <si>
    <t>Sniedziet informāciju par datu plūsmas darbību procedūrām, ar kurām nodrošina to, ka ES ETS ietvaros paziņotie dati nesatur nepatiesus apgalvojumus un atbilst apstiprinātajam plānam un regulai.</t>
  </si>
  <si>
    <t>Ja tiek izmantotas vairākas procedūras, sniedziet ziņas par vispārējo procedūru, kurā ietilpst galvenie datu plūsmas darbību posmi, un pievienojiet diagrammu, kurā redzams, kāda ir savstarpējā saikne starp datu pārvaldības procedūrām (šeit apakšā norādiet atsauci uz diagrammu un pievienojiet diagrammu monitoringa plānam, kad plānu iesniegsiet).  Otra iespēja ir sniegt ziņas par attiecīgajām papildu procedūrām uz atsevišķas lapas.</t>
  </si>
  <si>
    <t>Atsauce uz diagrammu (attiecīgā gadījumā)</t>
  </si>
  <si>
    <t>Amats vai struktūrvienība, kas atbild par procedūru un radītajiem datiem</t>
  </si>
  <si>
    <t>Saraksts ar piemērotajiem EN vai citiem standartiem (attiecīgā gadījumā)</t>
  </si>
  <si>
    <t>Primāro datu avotu saraksts</t>
  </si>
  <si>
    <t>Pievienojiet datu plūsmas diagrammu, ko izmanto gada emisiju aprēķināšanai, un norādiet, kas atbild par katra datu veida izgūšanu un glabāšanu.  Ja vajadzīgs, atsaucieties uz papildinformāciju, kas iesniegta kopā ar jūsu pabeigto plānu.</t>
  </si>
  <si>
    <t>Sniedziet informāciju par procedūrām, ko izmanto raksturīgo risku un kontroles risku novērtēšanai.</t>
  </si>
  <si>
    <t>Īsā aprakstā jāizklāsta, kā novērtē raksturīgos riskus ("kļūdas") un kontroles riskus ("nepamanīšana"), izveidojot efektīvu kontroles sistēmu.</t>
  </si>
  <si>
    <t>Sniedziet informāciju par procedūrām, ko izmanto datu plūsmas darbībām lietoto mērierīču un informācijas tehnoloģiju kvalitātes nodrošināšanai</t>
  </si>
  <si>
    <t>Īsā aprakstā jāizklāsta, kā attiecīgā gadījumā regulāri tiek kalibrētas vai pārbaudītas visas attiecīgās mērierīces un kā tiek testētas un kontrolētas informācijas tehnoloģijas, tostarp ietverot piekļuves kontroli, rezerves kopijas, atkopšanu un drošību.</t>
  </si>
  <si>
    <t>Sniedziet ziņas par procedūrām, ko izmanto regulāras iekšējās pārskatīšanas un datu validēšanas nodrošināšanai.</t>
  </si>
  <si>
    <t>Sniedziet informāciju par korekciju un korektīvu darbību veikšanas procedūrām.</t>
  </si>
  <si>
    <t>Īsā aprakstā jāizklāsta, kādas atbilstīgas darbības tiek veiktas, ja tiek konstatēts, ka datu plūsmas darbības un kontroles darbības nestrādā efektīvi. Procedūrā vispārīgi jāizklāsta, kā tiek vērtēts izguves datu derīgums, kā tiek noteikts kļūdas cēlonis un kā tā tiek labota.</t>
  </si>
  <si>
    <t>Attiecīgā gadījumā sniedziet informāciju par ārējām organizācijām uzticētu darbību kontroles procedūrām.</t>
  </si>
  <si>
    <t>Īsā aprakstā jānorāda, kā tiek pārbaudītas datu plūsmas darbības un kontroles darbības, ja tās uzticētas citai organizācijai kā ārpakalpojums, un kādas pārbaudes tiek veiktas attiecībā uz rezultātā iegūtajiem datiem.</t>
  </si>
  <si>
    <t>Sniedziet informāciju par uzskaites un dokumentācijas pārvaldības procedūrām.</t>
  </si>
  <si>
    <t>Īsā aprakstā jāizklāsta dokumentu saglabāšanas process, jo īpaši attiecībā uz datiem un informāciju, kas minēta MZR IX pielikumā, kā arī jānorāda, kā dati tiek uzglabāti, nodrošinot, ka informācija pēc pieprasījuma bez kavēšanās ir pieejama kompetentajai iestādei vai verificētājam.</t>
  </si>
  <si>
    <t>Vai jūsu organizācijai ir dokumentēta vides vadības sistēma?  Izvēlieties vispiemērotāko atbildi.</t>
  </si>
  <si>
    <t>Ja vides vadības sistēmu ir sertificējusi akreditēta organizācija un sistēma ietver procedūras, kas attiecas uz ES ETS monitoringu un ziņošanu, norādiet attiecīgo standartu, piemēram, ISO14001, EMAS vai tml.</t>
  </si>
  <si>
    <t>Uzskaitiet visus saīsinājumus, akronīmus vai definīcijas, kas izmantotas, aizpildot šo monitoringa plānu.</t>
  </si>
  <si>
    <t>Saīsinājumi</t>
  </si>
  <si>
    <t>Definīcijas</t>
  </si>
  <si>
    <t>Ja sniedzat jebkādu citu informāciju, kas jāņem vērā, izvērtējot plānu, izklāstiet to šeit. Ja vien iespējams, sniedziet šo informāciju elektroniskā formātā. Informāciju var iesniegt Microsoft Word, Excel vai Adobe Acrobat formātā.</t>
  </si>
  <si>
    <t>Dokumenta apraksts</t>
  </si>
  <si>
    <t>Piezīmes</t>
  </si>
  <si>
    <t>Vieta papildu komentāriem:</t>
  </si>
  <si>
    <t>Izvēlieties</t>
  </si>
  <si>
    <t>Austrija</t>
  </si>
  <si>
    <t>Belģija</t>
  </si>
  <si>
    <t>Bulgārija</t>
  </si>
  <si>
    <t>Horvātija</t>
  </si>
  <si>
    <t>Kipra</t>
  </si>
  <si>
    <t>Čehija</t>
  </si>
  <si>
    <t>Dānija</t>
  </si>
  <si>
    <t>Igaunija</t>
  </si>
  <si>
    <t>Somija</t>
  </si>
  <si>
    <t>Francija</t>
  </si>
  <si>
    <t>Vācija</t>
  </si>
  <si>
    <t>Grieķija</t>
  </si>
  <si>
    <t>Ungārija</t>
  </si>
  <si>
    <t xml:space="preserve">Īslande </t>
  </si>
  <si>
    <t>Īrija</t>
  </si>
  <si>
    <t>Itālija</t>
  </si>
  <si>
    <t>Latvija</t>
  </si>
  <si>
    <t>Lihtenšteina</t>
  </si>
  <si>
    <t>Lietuva</t>
  </si>
  <si>
    <t>Luksemburga</t>
  </si>
  <si>
    <t>Nīderlande</t>
  </si>
  <si>
    <t xml:space="preserve">Norvēģija </t>
  </si>
  <si>
    <t>Polija</t>
  </si>
  <si>
    <t>Portugāle</t>
  </si>
  <si>
    <t>Rumānija</t>
  </si>
  <si>
    <t>Slovākija</t>
  </si>
  <si>
    <t>Slovēnija</t>
  </si>
  <si>
    <t>Spānija</t>
  </si>
  <si>
    <t>Zviedrija</t>
  </si>
  <si>
    <t>Apvienotā Karaliste</t>
  </si>
  <si>
    <t>Afganistāna</t>
  </si>
  <si>
    <t>Albānija</t>
  </si>
  <si>
    <t>Alžīrija</t>
  </si>
  <si>
    <t>ASV Samoa</t>
  </si>
  <si>
    <t>Andora</t>
  </si>
  <si>
    <t>Angilja</t>
  </si>
  <si>
    <t>Antigva un Barbuda</t>
  </si>
  <si>
    <t>Argentīna</t>
  </si>
  <si>
    <t>Armēnija</t>
  </si>
  <si>
    <t>Austrālija</t>
  </si>
  <si>
    <t>Azerbaidžāna</t>
  </si>
  <si>
    <t>Bahamu Salas</t>
  </si>
  <si>
    <t>Bahreina</t>
  </si>
  <si>
    <t>Bangladeša</t>
  </si>
  <si>
    <t>Barbadosa</t>
  </si>
  <si>
    <t>Baltkrievija</t>
  </si>
  <si>
    <t>Beliza</t>
  </si>
  <si>
    <t>Benina</t>
  </si>
  <si>
    <t>Bermudu Salas</t>
  </si>
  <si>
    <t>Butāna</t>
  </si>
  <si>
    <t>Bolīvijas Daudznāciju Valsts</t>
  </si>
  <si>
    <t>Bosnija un Hercegovina</t>
  </si>
  <si>
    <t>Botsvāna</t>
  </si>
  <si>
    <t>Brazīlija</t>
  </si>
  <si>
    <t>Britu Virdžīnas</t>
  </si>
  <si>
    <t>Bruneja Darusalama</t>
  </si>
  <si>
    <t>Burkinafaso</t>
  </si>
  <si>
    <t>Burundija</t>
  </si>
  <si>
    <t>Kambodža</t>
  </si>
  <si>
    <t>Kamerūna</t>
  </si>
  <si>
    <t>Kaboverde</t>
  </si>
  <si>
    <t>Kaimanu Salas</t>
  </si>
  <si>
    <t>Centrālāfrikas Republika</t>
  </si>
  <si>
    <t>Čada</t>
  </si>
  <si>
    <t>Normandijas salas</t>
  </si>
  <si>
    <t>Čīle</t>
  </si>
  <si>
    <t>Ķīna</t>
  </si>
  <si>
    <t>Honkonga (īpašais administratīvais reģions)</t>
  </si>
  <si>
    <t>Makao (īpašais administratīvais reģions)</t>
  </si>
  <si>
    <t>Kolumbija</t>
  </si>
  <si>
    <t>Komoru salas</t>
  </si>
  <si>
    <t>Kongo</t>
  </si>
  <si>
    <t>Kuka salas</t>
  </si>
  <si>
    <t>Kostarika</t>
  </si>
  <si>
    <t>Kotdivuāra</t>
  </si>
  <si>
    <t>Kuba</t>
  </si>
  <si>
    <t>Korejas Tautas Demokrātiskā Republika</t>
  </si>
  <si>
    <t>Kongo Demokrātiskā Republika</t>
  </si>
  <si>
    <t>Džibutija</t>
  </si>
  <si>
    <t>Dominika</t>
  </si>
  <si>
    <t>Dominikānas Republika</t>
  </si>
  <si>
    <t>Ekvadora</t>
  </si>
  <si>
    <t>Ēģipte</t>
  </si>
  <si>
    <t>Salvadora</t>
  </si>
  <si>
    <t>Ekvatoriālā Gvineja</t>
  </si>
  <si>
    <t>Eritreja</t>
  </si>
  <si>
    <t>Etiopija</t>
  </si>
  <si>
    <t>Fēru Salas</t>
  </si>
  <si>
    <t>Folklenda (Malvinu) Salas</t>
  </si>
  <si>
    <t>Fidži</t>
  </si>
  <si>
    <t>Francijas Gviāna</t>
  </si>
  <si>
    <t>Francijas Polinēzija</t>
  </si>
  <si>
    <t>Gabona</t>
  </si>
  <si>
    <t>Gambija</t>
  </si>
  <si>
    <t>Gruzija</t>
  </si>
  <si>
    <t>Gana</t>
  </si>
  <si>
    <t>Gibraltārs</t>
  </si>
  <si>
    <t>Grenlande</t>
  </si>
  <si>
    <t>Grenāda</t>
  </si>
  <si>
    <t>Gvadelupa</t>
  </si>
  <si>
    <t>Guama</t>
  </si>
  <si>
    <t>Gvatemala</t>
  </si>
  <si>
    <t>Gērnsija</t>
  </si>
  <si>
    <t>Gvineja</t>
  </si>
  <si>
    <t>Gvineja-Bisava</t>
  </si>
  <si>
    <t>Gajāna</t>
  </si>
  <si>
    <t>Svētais Krēsls (Vatikāna pilsētvalsts)</t>
  </si>
  <si>
    <t>Hondurasa</t>
  </si>
  <si>
    <t>Indija</t>
  </si>
  <si>
    <t>Indonēzija</t>
  </si>
  <si>
    <t>Irānas Islāma Republika</t>
  </si>
  <si>
    <t>Irāka</t>
  </si>
  <si>
    <t>Menas sala</t>
  </si>
  <si>
    <t>Izraēla</t>
  </si>
  <si>
    <t>Jamaika</t>
  </si>
  <si>
    <t>Japāna</t>
  </si>
  <si>
    <t>Džērsija</t>
  </si>
  <si>
    <t>Jordānija</t>
  </si>
  <si>
    <t>Kazahstāna</t>
  </si>
  <si>
    <t>Kenija</t>
  </si>
  <si>
    <t>Kuveita</t>
  </si>
  <si>
    <t>Kirgizstāna</t>
  </si>
  <si>
    <t>Laosas Tautas Demokrātiskā Republika</t>
  </si>
  <si>
    <t>Libāna</t>
  </si>
  <si>
    <t>Lesoto</t>
  </si>
  <si>
    <t>Libērija</t>
  </si>
  <si>
    <t>Lībija</t>
  </si>
  <si>
    <t>Madagaskara</t>
  </si>
  <si>
    <t>Malāvija</t>
  </si>
  <si>
    <t>Malaizija</t>
  </si>
  <si>
    <t>Maldīvija</t>
  </si>
  <si>
    <t>Māršala Salas</t>
  </si>
  <si>
    <t>Martinika</t>
  </si>
  <si>
    <t>Mauritānija</t>
  </si>
  <si>
    <t>Maurīcija</t>
  </si>
  <si>
    <t>Majota</t>
  </si>
  <si>
    <t>Meksika</t>
  </si>
  <si>
    <t>Mikronēzijas Federatīvās Valstis</t>
  </si>
  <si>
    <t>Monako</t>
  </si>
  <si>
    <t>Mongolija</t>
  </si>
  <si>
    <t>Melnkalne</t>
  </si>
  <si>
    <t>Montserrata</t>
  </si>
  <si>
    <t>Maroka</t>
  </si>
  <si>
    <t>Mozambika</t>
  </si>
  <si>
    <t>Mjanma</t>
  </si>
  <si>
    <t>Namībija</t>
  </si>
  <si>
    <t>Nepāla</t>
  </si>
  <si>
    <t>Nīderlandes Antiļas</t>
  </si>
  <si>
    <t>Jaunkaledonija</t>
  </si>
  <si>
    <t>Jaunzēlande</t>
  </si>
  <si>
    <t>Nikaragva</t>
  </si>
  <si>
    <t>Nigēra</t>
  </si>
  <si>
    <t>Nigērija</t>
  </si>
  <si>
    <t>Norfolkas Sala</t>
  </si>
  <si>
    <t>Ziemeļu Marianas Salas</t>
  </si>
  <si>
    <t>Okupētā Palestīnas teritorija</t>
  </si>
  <si>
    <t>Omāna</t>
  </si>
  <si>
    <t>Pakistāna</t>
  </si>
  <si>
    <t>Papua-Jaungvineja</t>
  </si>
  <si>
    <t>Paragvaja</t>
  </si>
  <si>
    <t>Filipīnas</t>
  </si>
  <si>
    <t>Pitkērna</t>
  </si>
  <si>
    <t>Puertoriko</t>
  </si>
  <si>
    <t>Katara</t>
  </si>
  <si>
    <t>Korejas Republika</t>
  </si>
  <si>
    <t>Moldovas Republika</t>
  </si>
  <si>
    <t>Reinjona</t>
  </si>
  <si>
    <t>Krievijas Federācija</t>
  </si>
  <si>
    <t>Ruanda</t>
  </si>
  <si>
    <t>Senbartelmī</t>
  </si>
  <si>
    <t>Sv. Helēnas sala</t>
  </si>
  <si>
    <t>Sentkitsa un Nevisa</t>
  </si>
  <si>
    <t>Sentlūsija</t>
  </si>
  <si>
    <t>Senmartēna (Francijas daļa)</t>
  </si>
  <si>
    <t>Senpjēra un Mikelona</t>
  </si>
  <si>
    <t>Sentvinsenta un Grenadīnas</t>
  </si>
  <si>
    <t>Sanmarīno</t>
  </si>
  <si>
    <t>Santome un Prinsipi</t>
  </si>
  <si>
    <t>Saūda Arābija</t>
  </si>
  <si>
    <t>Senegāla</t>
  </si>
  <si>
    <t>Serbija</t>
  </si>
  <si>
    <t>Seišelas</t>
  </si>
  <si>
    <t>Sjerraleone</t>
  </si>
  <si>
    <t>Singapūra</t>
  </si>
  <si>
    <t>Zālamana Salas</t>
  </si>
  <si>
    <t>Somālija</t>
  </si>
  <si>
    <t>Dienvidāfrika</t>
  </si>
  <si>
    <t>Šrilanka</t>
  </si>
  <si>
    <t>Sudāna</t>
  </si>
  <si>
    <t>Surinama</t>
  </si>
  <si>
    <t>Svālbara un Jana Majena Sala</t>
  </si>
  <si>
    <t>Svazilenda</t>
  </si>
  <si>
    <t>Šveice</t>
  </si>
  <si>
    <t>Sīrijas Arābu Republika</t>
  </si>
  <si>
    <t>Tadžikistāna</t>
  </si>
  <si>
    <t>Taizeme</t>
  </si>
  <si>
    <t>Bijusī Dienvidslāvijas Maķedonijas Republika</t>
  </si>
  <si>
    <t>Austrumtimora</t>
  </si>
  <si>
    <t>Trinidāda un Tobāgo</t>
  </si>
  <si>
    <t>Tunisija</t>
  </si>
  <si>
    <t>Turcija</t>
  </si>
  <si>
    <t>Turkmenistāna</t>
  </si>
  <si>
    <t>Tērksas un Kaikosas Salas</t>
  </si>
  <si>
    <t>Ukraina</t>
  </si>
  <si>
    <t>Apvienotie Arābu Emirāti</t>
  </si>
  <si>
    <t>Tanzānijas Savienotā Republika</t>
  </si>
  <si>
    <t>Amerikas Savienotās Valstis</t>
  </si>
  <si>
    <t>ASV Virdžīnas</t>
  </si>
  <si>
    <t>Urugvaja</t>
  </si>
  <si>
    <t>Uzbekistāna</t>
  </si>
  <si>
    <t>Venecuēlas Bolivāra Republika</t>
  </si>
  <si>
    <t>Vjetnama</t>
  </si>
  <si>
    <t>Volisa un Futunas Salas</t>
  </si>
  <si>
    <t>Rietumsahāra</t>
  </si>
  <si>
    <t>Jemena</t>
  </si>
  <si>
    <t>Zambija</t>
  </si>
  <si>
    <t>Zimbabve</t>
  </si>
  <si>
    <t>iesniegts kompetentajai iestādei</t>
  </si>
  <si>
    <t>apstiprinājusi kompetentā iestāde</t>
  </si>
  <si>
    <t>noraidījusi kompetentā iestāde</t>
  </si>
  <si>
    <t>atdots atpakaļ ar piezīmēm</t>
  </si>
  <si>
    <t>darba variants</t>
  </si>
  <si>
    <t>Komerciāls</t>
  </si>
  <si>
    <t>Nekomerciāls</t>
  </si>
  <si>
    <t>Regulārie lidojumi</t>
  </si>
  <si>
    <t>Neregulārie lidojumi</t>
  </si>
  <si>
    <t>Regulārie un neregulārie lidojumi</t>
  </si>
  <si>
    <t>Tikai iekšējie EEZ lidojumi</t>
  </si>
  <si>
    <t>Lidojumi EEZ un ārpus tās</t>
  </si>
  <si>
    <t>Kapteinis</t>
  </si>
  <si>
    <t>Kapitālsabiedrība</t>
  </si>
  <si>
    <t>Personālsabiedrība</t>
  </si>
  <si>
    <t>Fiziska persona/ individuālais komersants</t>
  </si>
  <si>
    <t>Faktiskā/standarta masa, kas uzrādīta masas un līdzsvara dokumentācijā</t>
  </si>
  <si>
    <t>Alternatīvā metodika</t>
  </si>
  <si>
    <t>100 kg standarta svars</t>
  </si>
  <si>
    <t>Masa, kas uzrādīta masas un līdzsvara dokumentācijā</t>
  </si>
  <si>
    <t>Nav dokumentētas vides vadības sistēmas</t>
  </si>
  <si>
    <t>Ir dokumentēta vides vadības sistēma</t>
  </si>
  <si>
    <t>Ir sertificēta vides vadības sistēma</t>
  </si>
  <si>
    <t>Drīkst izmantot tikai kompetentā iestāde</t>
  </si>
  <si>
    <t>Jauns monitoringa plāns</t>
  </si>
  <si>
    <t>Atjaunināts monitoringa plāns</t>
  </si>
  <si>
    <t>Mērījumus izdara degvielas piegādātājs</t>
  </si>
  <si>
    <t>Gaisa kuģī esošās mērierīces</t>
  </si>
  <si>
    <t>Ņemts no degvielas piegādātāja (pieņemšanas akti vai rēķini)</t>
  </si>
  <si>
    <t>Reģistrēts masas un līdzsvara dokumentācijā</t>
  </si>
  <si>
    <t>Reģistrēti gaisa kuģa tehniskajā žurnālā</t>
  </si>
  <si>
    <t>Reizi dienā</t>
  </si>
  <si>
    <t>Reizi nedēļā</t>
  </si>
  <si>
    <t>Reizi mēnesī</t>
  </si>
  <si>
    <t>Reizi gadā</t>
  </si>
  <si>
    <t>Zemākā siltumspēja</t>
  </si>
  <si>
    <t>Zemākā siltumspēja &amp; EF</t>
  </si>
  <si>
    <t>Biogēnu saturs</t>
  </si>
  <si>
    <t>Zemākā siltumspēja, EF &amp; bio</t>
  </si>
  <si>
    <t>Liels</t>
  </si>
  <si>
    <t>Mazs</t>
  </si>
  <si>
    <t>Faktiskais blīvums gaisa kuģa degvielas tvertnēs</t>
  </si>
  <si>
    <t>Uzpildītās degvielas faktiskais blīvums</t>
  </si>
  <si>
    <t>Standartvērtība (0,8 kg/litrā)</t>
  </si>
  <si>
    <t>Petrolejas tipa reaktīvo dzinēju degviela</t>
  </si>
  <si>
    <t>Benzīna tipa reaktīvo dzinēju degviela</t>
  </si>
  <si>
    <t>Aviācijas benzīns</t>
  </si>
  <si>
    <t>Alternatīva</t>
  </si>
  <si>
    <t>nav zināms</t>
  </si>
  <si>
    <t>Komisijas apstiprināti rīki</t>
  </si>
  <si>
    <t>Mazo emitētāju rīks — Eurocontrol degvielas patēriņa aprēķināšanas rīks</t>
  </si>
  <si>
    <t>Attālums</t>
  </si>
  <si>
    <t>Komerckrava</t>
  </si>
  <si>
    <t>Vispārīgais gaisa kuģa tips 
(ICAO gaisa kuģa tipa identifikators)</t>
  </si>
  <si>
    <t>Apakštips (neobligāti dati)</t>
  </si>
  <si>
    <t>Iesniegšanas laikā ekspluatēto gaisa kuģu skaits</t>
  </si>
  <si>
    <t>Aptuvenais gaisa kuģu skaits, ko paredzēts ekspluatēt</t>
  </si>
  <si>
    <t>&lt;&lt;&lt; Klikšķiniet šeit, lai pārietu pie 5. iedaļas „Attālums” &gt;&gt;&gt;</t>
  </si>
  <si>
    <t>TONNKILOMETRU DATU SNIEGŠANA</t>
  </si>
  <si>
    <t>Apstiprinājums, ka lidlauka koordinātas tiks ņemtas no oficiālajiem AII datiem:</t>
  </si>
  <si>
    <t>Aprakstiet metodoloģiju vai datu avotu, ko izmanto, lai noteiktu attālumu (= lielā loka attālums + 95 km) starp lidlauku pāriem.</t>
  </si>
  <si>
    <t>Lielā loka attālumus nosaka, izmantojot Čikāgas konvencijas 15. pielikuma 3.7.1.1. pantā minēto sistēmu (Pasaules ģeodēziskā sistēma, WGS 84).</t>
  </si>
  <si>
    <t>Sniedziet informāciju par jūsu rīcībā esošajām sistēmām un procedūrām, kuras izmanto, lai noteiktu informāciju par lidlauka atrašanās vietu:</t>
  </si>
  <si>
    <t>Sniedziet informāciju par jūsu rīcībā esošajām sistēmām un procedūrām, kuras izmanto, lai noteiktu lielā loka attālumu starp lidlauku pāriem.</t>
  </si>
  <si>
    <t>Komerckrava (pasažieri un reģistrētā bagāža)</t>
  </si>
  <si>
    <t>Kādu metodi jūs izmantosiet, lai noteiktu pasažieru un reģistrētās bagāžas masu?</t>
  </si>
  <si>
    <t>1. līmenis:  izmanto 100 kg standartlielumu katram pasažierim kopā ar reģistrēto bagāžu</t>
  </si>
  <si>
    <t xml:space="preserve">2. līmenis: izmanto katra lidojuma masas un līdzsvara dokumentācijā norādīto pasažieru un reģistrētās bagāžas masu </t>
  </si>
  <si>
    <t>Ja esat izvēlējies 2. līmeni, norādiet masas un līdzsvara dokumentācijas avotu (piem., kā paredzēts ES OPS (Regula (EK) Nr. 3922/91) vai citos starptautiskos lidojumu noteikumos).</t>
  </si>
  <si>
    <t>Ja mērāt pasažieru un reģistrētās bagāžas masu, šeit jāiekļauj informācija par izmantotajām mērierīcēm.</t>
  </si>
  <si>
    <t>Sniedziet informāciju par jūsu rīcībā esošajām sistēmām un procedūrām, kuras izmanto, lai pārraudzītu pasažieru skaitu lidojumā:</t>
  </si>
  <si>
    <t>Komerckrava (krava un pasts)</t>
  </si>
  <si>
    <t>Vai attiecīgajiem lidojumiem ir vajadzīga masas un līdzsvara dokumentācija?</t>
  </si>
  <si>
    <t>Īsi aprakstiet ierosināto alternatīvo metodiku kravas un pasta masas noteikšanai.</t>
  </si>
  <si>
    <t>Aprakstiet mērierīces kravas un pasta masas noteikšanai.</t>
  </si>
  <si>
    <t>Apstipriniet, ka neiekļausiet tādu palešu un konteineru taras masu, kas nav komerckrava, kā arī ekspluatācijai gatava gaisa kuģa masu.</t>
  </si>
  <si>
    <t>Sniedziet informāciju par jūsu rīcībā esošajām procedūrām, kuras izmanto, lai noteiktu kravas un pasta masu lidojumā</t>
  </si>
  <si>
    <t>&lt;&lt;&lt; Klikšķiniet šeit, lai pārietu pie 7. iedaļas „Pārvaldība” &gt;&gt;&gt;</t>
  </si>
  <si>
    <t>1. līmenis - Standartvērtība 100 kg uz pasažieri un reģistrēto bagāžu</t>
  </si>
  <si>
    <t>2. līmenis - Masas un līdzsvara dokumentācijā norādītā masa</t>
  </si>
  <si>
    <t>Datu ievadi turpiniet 6. iedaļas e) punktā</t>
  </si>
  <si>
    <t>Ejiet uz 6. iedaļas f) punktu</t>
  </si>
  <si>
    <t>Faktiskajā kravas un pasta masā neiekļauj konteineru, palešu, kā arī ekspluatācijai gatava gaisa kuģa masu.</t>
  </si>
  <si>
    <t>Attiecīgā gadījumā procedūras aprakstā jāizklāsta, kā tiek atvasināti emisijas faktori, zemākā siltumspēja un biomasas frakcijas, ko iesniedz kompetentajā iestādē apstiprināšanai.  Iespējamie varianti ir paraugu ņemšana un analīze, degvielas iegādes uzskaite, ja degviela tiek komerciāli tirgota, vai Komisijas sniegtie norādījumi saskaņā ar 53. pantu. Attiecīgā gadījumā procedūras izklāstā ietver metodi, ar ko apliecina atbilstību biodegvielu ilgtspējības kritērijiem.</t>
  </si>
  <si>
    <t>Kirasao</t>
  </si>
  <si>
    <t>Apvienoto Nāciju Organizācijas Pagaidu pārvaldes misija Kosovā</t>
  </si>
  <si>
    <t>Svētās Helēnas, Debesbraukšanas un Tristana da Kuņas Salas</t>
  </si>
  <si>
    <t>Sintmartēna (Nīderlandes daļa)</t>
  </si>
  <si>
    <t>Dienviddžordžija un Dienvidsendviču Salas</t>
  </si>
  <si>
    <t>Dienvidsudāna</t>
  </si>
  <si>
    <t>Taivāna</t>
  </si>
  <si>
    <t xml:space="preserve">Šī monitoringa plāna veidne atspoguļo Komisijas dienestu viedokli tā publicēšanas laikā. </t>
  </si>
  <si>
    <t xml:space="preserve">(d) </t>
  </si>
  <si>
    <t>-</t>
  </si>
  <si>
    <t>EUconst_PassengerTiers</t>
  </si>
  <si>
    <t>EUconst_Messages6d</t>
  </si>
  <si>
    <t>EUconst_ConfirmPayloadConditions</t>
  </si>
  <si>
    <t xml:space="preserve">(e) </t>
  </si>
  <si>
    <t>UncertTierResult</t>
  </si>
  <si>
    <t>ManSys</t>
  </si>
  <si>
    <t>(j)</t>
  </si>
  <si>
    <t>(k)</t>
  </si>
  <si>
    <t>(l)</t>
  </si>
  <si>
    <t xml:space="preserve">
</t>
  </si>
  <si>
    <t>BooleanValues</t>
  </si>
  <si>
    <t>http://ec.europa.eu/clima/policies/transport/aviation/index_en.htm</t>
  </si>
  <si>
    <t>http://ec.europa.eu/clima/policies/ets/monitoring/index_en.htm</t>
  </si>
  <si>
    <t>Frequency</t>
  </si>
  <si>
    <t>Version comments</t>
  </si>
  <si>
    <t>presented in WG3</t>
  </si>
  <si>
    <t>draft published on Web</t>
  </si>
  <si>
    <t>UpliftDataSource</t>
  </si>
  <si>
    <t>TankDataSource</t>
  </si>
  <si>
    <t>parameters</t>
  </si>
  <si>
    <t>EF</t>
  </si>
  <si>
    <t>UncertThreshold</t>
  </si>
  <si>
    <t>&lt;2.5%</t>
  </si>
  <si>
    <t>&lt;5.0%</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</si>
  <si>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</si>
  <si>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</si>
  <si>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</si>
  <si>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</si>
  <si>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</si>
  <si>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</si>
  <si>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</si>
  <si>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</si>
  <si>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</si>
  <si>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</si>
  <si>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</si>
  <si>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</si>
  <si>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LI</t>
  </si>
  <si>
    <t>NO</t>
  </si>
  <si>
    <t>Croatian</t>
  </si>
  <si>
    <t>hr</t>
  </si>
  <si>
    <t>Icelandic</t>
  </si>
  <si>
    <t>Norwegian</t>
  </si>
  <si>
    <t>no</t>
  </si>
  <si>
    <t>Update by COM for EFTA countries</t>
  </si>
  <si>
    <t>Update by Task force / UK</t>
  </si>
  <si>
    <t>?</t>
  </si>
  <si>
    <t>Euconst_MPReferenceDateTypes</t>
  </si>
  <si>
    <t>http://ec.europa.eu/clima/policies/ets/index_en.htm</t>
  </si>
  <si>
    <t>First draft for third phase by UBA</t>
  </si>
  <si>
    <t>Column</t>
  </si>
  <si>
    <t>for controls</t>
  </si>
  <si>
    <t xml:space="preserve">(c) </t>
  </si>
  <si>
    <t xml:space="preserve">(a) </t>
  </si>
  <si>
    <t>SourceClass</t>
  </si>
  <si>
    <t>De minimis</t>
  </si>
  <si>
    <t>MeasMethod</t>
  </si>
  <si>
    <t>DensMethod</t>
  </si>
  <si>
    <t>Fuel types</t>
  </si>
  <si>
    <t>UncertValue</t>
  </si>
  <si>
    <t>United Kingdom Civil Aviation Authority</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</si>
  <si>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</si>
  <si>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</si>
  <si>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</si>
  <si>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</si>
  <si>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</si>
  <si>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</si>
  <si>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</si>
  <si>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</si>
  <si>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</si>
  <si>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</si>
  <si>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</si>
  <si>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</si>
  <si>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</si>
  <si>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</si>
  <si>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</si>
  <si>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</si>
  <si>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</si>
  <si>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</si>
  <si>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</si>
  <si>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</si>
  <si>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</si>
  <si>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</si>
  <si>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</si>
  <si>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</si>
  <si>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</si>
  <si>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</si>
  <si>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</si>
  <si>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</si>
  <si>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</si>
  <si>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</si>
  <si>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</si>
  <si>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</si>
  <si>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</si>
  <si>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</si>
  <si>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</si>
  <si>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</si>
  <si>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</si>
  <si>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</si>
  <si>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</si>
  <si>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</si>
  <si>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</si>
  <si>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</si>
  <si>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</si>
  <si>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</si>
  <si>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</si>
  <si>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</si>
  <si>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</si>
  <si>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</si>
  <si>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</si>
  <si>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</si>
  <si>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</si>
  <si>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</si>
  <si>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</si>
  <si>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</si>
  <si>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</si>
  <si>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</si>
  <si>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</si>
  <si>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</si>
  <si>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</si>
  <si>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</si>
  <si>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</si>
  <si>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</si>
  <si>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</si>
  <si>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</si>
  <si>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</si>
  <si>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</si>
  <si>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</si>
  <si>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</si>
  <si>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</si>
  <si>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</si>
  <si>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</si>
  <si>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</si>
  <si>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</si>
  <si>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</si>
  <si>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</si>
  <si>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</si>
  <si>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</si>
  <si>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</si>
  <si>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</si>
  <si>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</si>
  <si>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</si>
  <si>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</si>
  <si>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</si>
  <si>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</si>
  <si>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</si>
  <si>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</si>
  <si>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</si>
  <si>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</si>
  <si>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SelectPrimaryInfoSource</t>
  </si>
  <si>
    <t>NewUpdate</t>
  </si>
  <si>
    <t xml:space="preserve">(g) </t>
  </si>
  <si>
    <t>(o)</t>
  </si>
  <si>
    <t>Version list</t>
  </si>
  <si>
    <t>Languages list</t>
  </si>
  <si>
    <t>France - Direction Générale de I' Aviation Civile (DGAC)</t>
  </si>
  <si>
    <t>n/a</t>
  </si>
  <si>
    <t>notapplicable</t>
  </si>
  <si>
    <t xml:space="preserve">(f) </t>
  </si>
  <si>
    <t>CompetentAuthorities</t>
  </si>
  <si>
    <t>(m)</t>
  </si>
  <si>
    <t>(n)</t>
  </si>
  <si>
    <t>corrected typo in 'Guidelines and conditions'!C5</t>
  </si>
  <si>
    <t>Column for automati-sation</t>
  </si>
  <si>
    <t>1-5</t>
  </si>
  <si>
    <t>5-10</t>
  </si>
  <si>
    <t>11-20</t>
  </si>
  <si>
    <t>21-30</t>
  </si>
  <si>
    <t>31-50</t>
  </si>
  <si>
    <t>MSversiontracking</t>
  </si>
  <si>
    <t>freightandmail</t>
  </si>
  <si>
    <t>Passengermass</t>
  </si>
  <si>
    <t>(a)</t>
  </si>
  <si>
    <t>(f)</t>
  </si>
  <si>
    <t>Title</t>
  </si>
  <si>
    <t>(b)</t>
  </si>
  <si>
    <t>(d)</t>
  </si>
  <si>
    <t>(e)</t>
  </si>
  <si>
    <t>(h)</t>
  </si>
  <si>
    <t>(i)</t>
  </si>
  <si>
    <t>(c)</t>
  </si>
  <si>
    <t>memberstates</t>
  </si>
  <si>
    <t>aviationauthorities</t>
  </si>
  <si>
    <t>opstatus</t>
  </si>
  <si>
    <t>Afghanistan - Ministry of Transport and Civil Aviation</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</si>
  <si>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</si>
  <si>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</si>
  <si>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</si>
  <si>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</si>
  <si>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</si>
  <si>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</si>
  <si>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</si>
  <si>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</si>
  <si>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</si>
  <si>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</si>
  <si>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Czech Republic</t>
  </si>
  <si>
    <t>Austria - Ministry of Transport, Innovation and Technology</t>
  </si>
  <si>
    <t>Denmark</t>
  </si>
  <si>
    <t>Bahrain - Civil Aviation Affairs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</si>
  <si>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</si>
  <si>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</si>
  <si>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</si>
  <si>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</si>
  <si>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</si>
  <si>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</si>
  <si>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</si>
  <si>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</si>
  <si>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</si>
  <si>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</si>
  <si>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</si>
  <si>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</si>
  <si>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</si>
  <si>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</si>
  <si>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</si>
  <si>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</si>
  <si>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</si>
  <si>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</si>
  <si>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</si>
  <si>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</si>
  <si>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</si>
  <si>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</si>
  <si>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</si>
  <si>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</si>
  <si>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</si>
  <si>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Netherlands</t>
  </si>
  <si>
    <t>Chile - Dirección General de Aeronáutica Civil</t>
  </si>
  <si>
    <t>Poland</t>
  </si>
  <si>
    <t>China - Air Traffic Management Bureau (ATMB), General Administration of Civil Aviation of China</t>
  </si>
  <si>
    <t>Portugal</t>
  </si>
  <si>
    <t>Colombia - República de Colombia Aeronáutica Civil</t>
  </si>
  <si>
    <t>Romania</t>
  </si>
  <si>
    <t>Costa Rica - Dirección General de Aviación Civil</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</si>
  <si>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</si>
  <si>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</si>
  <si>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</si>
  <si>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</si>
  <si>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</si>
  <si>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</si>
  <si>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</si>
  <si>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</si>
  <si>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</si>
  <si>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</si>
  <si>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</si>
  <si>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</si>
  <si>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</si>
  <si>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</si>
  <si>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</si>
  <si>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</si>
  <si>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</si>
  <si>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Fiji - Civil Aviation Authority</t>
  </si>
  <si>
    <t>Finland - Civil Aviation Authority</t>
  </si>
  <si>
    <t>Gambia - Gambia Civil Aviation Authority</t>
  </si>
  <si>
    <t>Germany - Air Navigation Services</t>
  </si>
  <si>
    <t>Ghana - Ghana Civil Aviation Authority</t>
  </si>
  <si>
    <t>Angola</t>
  </si>
  <si>
    <t>Greece - Hellenic Civil Aviation Authority</t>
  </si>
  <si>
    <t>Hungary - Directorate for Air Transport</t>
  </si>
  <si>
    <t>indrange</t>
  </si>
  <si>
    <t>Iceland - Civil Aviation Administration</t>
  </si>
  <si>
    <t>India - Directorate General of Civil Aviation</t>
  </si>
  <si>
    <t>Indonesia - Direktorat Jenderal Perhubungan Udara</t>
  </si>
  <si>
    <t>Aruba</t>
  </si>
  <si>
    <t>Iran, Islamic Republic of - Civil Aviation Organization of Iran</t>
  </si>
  <si>
    <t>Ireland - Irish Aviation Authority</t>
  </si>
  <si>
    <t>51-100</t>
  </si>
  <si>
    <t>Israel - Civil Aviation Authority</t>
  </si>
  <si>
    <t>101-200</t>
  </si>
  <si>
    <t>Italy - Agenzia Nazionale della Sicurezza del Volo</t>
  </si>
  <si>
    <t>200+</t>
  </si>
  <si>
    <t>Jamaica - Civil Aviation Authority</t>
  </si>
  <si>
    <t>Japan - Ministry of Land, Infrastructure and Transport</t>
  </si>
  <si>
    <t>Jordan - Civil Aviation Regulatory Commission (CARC) (formerly called "Jordan Civil Aviation Authority (JCAA)")</t>
  </si>
  <si>
    <t>Kenya - Kenya Civil Aviation Authority</t>
  </si>
  <si>
    <t>Kuwait - Directorate General of Civil Aviation</t>
  </si>
  <si>
    <t>Latvia - Civil Aviation Agency</t>
  </si>
  <si>
    <t>Lebanon - Lebanese Civil Aviation Authority</t>
  </si>
  <si>
    <t>Libyan Arab Jamahiriya - Libyan Civil Aviation Authority</t>
  </si>
  <si>
    <t>Lithuania - Directorate of Civil Aviation</t>
  </si>
  <si>
    <t>Malaysia - Department of Civil Aviation</t>
  </si>
  <si>
    <t>Maldives - Civil Aviation Department</t>
  </si>
  <si>
    <t>Malta - Department of Civil Aviation</t>
  </si>
  <si>
    <t>Mexico - Secretaría de Comunicaciones y Transportes</t>
  </si>
  <si>
    <t>Mongolia - Civil Aviation Authority</t>
  </si>
  <si>
    <t>Montenegro - Ministry Maritime Affairs, Transportation and Telecommunications</t>
  </si>
  <si>
    <t>Morocco - Ministère des Transports</t>
  </si>
  <si>
    <t>Namibia - Directorate of Civil Aviation (DCA Namibia)</t>
  </si>
  <si>
    <t>Nepal - Civil Aviation Authority of Nepal</t>
  </si>
  <si>
    <t>Netherlands - Directorate General of Civil Aviation and Freight Transport (DGTL)</t>
  </si>
  <si>
    <t>New Zealand - Airways Corporation of New Zealand</t>
  </si>
  <si>
    <t>Nicaragua - Instituto Nicaragüense de Aeronáutica Civíl</t>
  </si>
  <si>
    <t>Canada</t>
  </si>
  <si>
    <t>Nigeria - Nigerian Civil Aviation Authority (NCAA)</t>
  </si>
  <si>
    <t>Norway - Civil Aviation Authority</t>
  </si>
  <si>
    <t>Oman - Directorate General of Civil Aviation and Meteorology</t>
  </si>
  <si>
    <t>Pakistan - Civil Aviation Authority</t>
  </si>
  <si>
    <t>Paraguay - Dirección Nacional de Aeronáutica Civil (DINAC)</t>
  </si>
  <si>
    <t>Peru - Dirección General de Aeronáutica Civil</t>
  </si>
  <si>
    <t>Philippines - Air Transportation Office (ATO)</t>
  </si>
  <si>
    <t>Poland - Civil Aviation Office</t>
  </si>
  <si>
    <t>Portugal - Instituto Nacional de Aviação Civil</t>
  </si>
  <si>
    <t>YesNo</t>
  </si>
  <si>
    <t>Republic of Korea - Ministry of Construction and Transportation</t>
  </si>
  <si>
    <t>Republic of Moldova - Civil Aviation Administration</t>
  </si>
  <si>
    <t>Romania - Romanian Civil Aeronautical Authority</t>
  </si>
  <si>
    <t>Russian Federation - State Civil Aviation Authority</t>
  </si>
  <si>
    <t>Saudi Arabia - Ministry of Defense and Aviation Presidency of Civil Aviation</t>
  </si>
  <si>
    <t>Serbia - Civil Aviation Directorate</t>
  </si>
  <si>
    <t>Seychelles - Directorate of Civil Aviation, Ministry of Tourism</t>
  </si>
  <si>
    <t>Croatia</t>
  </si>
  <si>
    <t>Singapore - Civil Aviation Authority of Singapore</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</si>
  <si>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</si>
  <si>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</si>
  <si>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</si>
  <si>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</si>
  <si>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</si>
  <si>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</si>
  <si>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Sudan - Civil Aviation Authority</t>
  </si>
  <si>
    <t>Suriname - Civil Aviation Department of Suriname</t>
  </si>
  <si>
    <t>Sweden - Swedish Civil Aviation Authority</t>
  </si>
  <si>
    <t>Switzerland - Federal Office for Civil Aviation (FOCA)</t>
  </si>
  <si>
    <t>Thailand - Department of Civil Aviation</t>
  </si>
  <si>
    <t>The former Yugoslav Republic of Macedonia - Civil Aviation Administration</t>
  </si>
  <si>
    <t>Tonga - Ministry of Civil Aviation</t>
  </si>
  <si>
    <t>Trinidad and Tobago - Civil Aviation Authority</t>
  </si>
  <si>
    <t>Tunisia - Office de l'aviation civile et des aéroports</t>
  </si>
  <si>
    <t>Turkey - Directorate General of Civil Aviation</t>
  </si>
  <si>
    <t>Uganda - Civil Aviation Authority</t>
  </si>
  <si>
    <t>Ukraine - Civil Aviation Authority</t>
  </si>
  <si>
    <t>United Arab Emirates - General Civil Aviation Authority (GCAA)</t>
  </si>
  <si>
    <t>United Republic of Tanzania - Tanzania Civil Aviation Authority (TCAA)</t>
  </si>
  <si>
    <t>United States - Federal Aviation Administration</t>
  </si>
  <si>
    <t>Uruguay - Dirección Nacional de Aviación Civil e Infraestructura Aeronáutica (DINACIA)</t>
  </si>
  <si>
    <t>Vanuatu - Vanuatu Civil Aviation Authority</t>
  </si>
  <si>
    <t>Yemen - Civil Aviation and Meteorological Authority (CAMA)</t>
  </si>
  <si>
    <t>Zambia - Department of Civil Aviation</t>
  </si>
  <si>
    <t>Haiti</t>
  </si>
  <si>
    <t>Iceland</t>
  </si>
  <si>
    <t>Kiribati</t>
  </si>
  <si>
    <t>Liechtenstein</t>
  </si>
  <si>
    <t>Mali</t>
  </si>
  <si>
    <t>(g)</t>
  </si>
  <si>
    <t>Nauru</t>
  </si>
  <si>
    <t>Niue</t>
  </si>
  <si>
    <t>Norway</t>
  </si>
  <si>
    <t>Palau</t>
  </si>
  <si>
    <t>Panama</t>
  </si>
  <si>
    <t>Peru</t>
  </si>
  <si>
    <t>Samoa</t>
  </si>
  <si>
    <t>Togo</t>
  </si>
  <si>
    <t>Tokelau</t>
  </si>
  <si>
    <t>Tonga</t>
  </si>
  <si>
    <t>Tuvalu</t>
  </si>
  <si>
    <t>Uganda</t>
  </si>
  <si>
    <t>Vanuatu</t>
  </si>
  <si>
    <t xml:space="preserve">
</t>
  </si>
  <si>
    <t xml:space="preserve">
</t>
  </si>
  <si>
    <t>Version for translation</t>
  </si>
  <si>
    <t>Update (typos…)</t>
  </si>
  <si>
    <t>Ireland - Commission for Aviation Regulation</t>
  </si>
  <si>
    <t>MS comments included, submitted to CCC</t>
  </si>
  <si>
    <t>ausblenden</t>
  </si>
  <si>
    <t>One bug removed</t>
  </si>
  <si>
    <t>endorsed by CCC of 11 July</t>
  </si>
  <si>
    <t>Updated with OJ reference</t>
  </si>
  <si>
    <t>Translation created (based on text by DCT)</t>
  </si>
  <si>
    <t>IS</t>
  </si>
  <si>
    <t>is</t>
  </si>
  <si>
    <t>SATURS</t>
  </si>
  <si>
    <t>Norādījumi un nosacījumi</t>
  </si>
  <si>
    <t>Monitoringa plāna versijas</t>
  </si>
  <si>
    <t>Kontaktinformācija</t>
  </si>
  <si>
    <t>Emisijas avoti un flotes raksturojums</t>
  </si>
  <si>
    <t>Tiesības uz vienkāršotu pieeju</t>
  </si>
  <si>
    <t>Darbības dati</t>
  </si>
  <si>
    <t>Nenoteiktības novērtējums</t>
  </si>
  <si>
    <t>Vienkāršots CO2 emisiju aprēķins</t>
  </si>
  <si>
    <t>Trūkstoši dati</t>
  </si>
  <si>
    <t>Pārvaldība</t>
  </si>
  <si>
    <t>Datu plūsmas darbības</t>
  </si>
  <si>
    <t>Kontroles darbības</t>
  </si>
  <si>
    <t>Lietoto definīciju un saīsinājumu saraksts</t>
  </si>
  <si>
    <t>Papildinformācija</t>
  </si>
  <si>
    <t>Dalībvalsts specifiska papildinformācija</t>
  </si>
  <si>
    <t>Monitoringa plānu iesniedza:</t>
  </si>
  <si>
    <t>Šī monitoringa plāna versijas numurs:</t>
  </si>
  <si>
    <t>Ja jūsu kompetentā iestāde pieprasa, lai iesniedzat parakstītu monitoringa plāna papīra eksemplāru, lūdzu, parakstieties zemāk:</t>
  </si>
  <si>
    <t>Datums</t>
  </si>
  <si>
    <t>Juridiski atbildīgās personas 
vārds, uzvārds un paraksts</t>
  </si>
  <si>
    <t>Informācija par veidnes versiju:</t>
  </si>
  <si>
    <t>Veidni sagatavoja:</t>
  </si>
  <si>
    <t>Publicēšanas datums:</t>
  </si>
  <si>
    <t>Valodas versija:</t>
  </si>
  <si>
    <t>NORĀDĪJUMI UN NOSACĪJUMI</t>
  </si>
  <si>
    <t>Direktīvu var lejupielādēt no šādas tīmekļa vietnes:</t>
  </si>
  <si>
    <t>http://eur-lex.europa.eu/LexUriServ/LexUriServ.do?uri=CONSLEG:2003L0087:20090625:LV:PDF</t>
  </si>
  <si>
    <t>Monitoringa un ziņošanas regulā (Komisijas Regula (ES) Nr. 601/2012) (turmāk „MZR”) ir definētas sīkākas prasības par monitoringu un ziņošanu. MZR var lejupielādēt no šādas tīmekļa vietnes:</t>
  </si>
  <si>
    <t xml:space="preserve">http://eur-lex.europa.eu/LexUriServ/LexUriServ.do?uri=OJ:L:2012:181:0030:0104:LV:PDF </t>
  </si>
  <si>
    <t>MZR 12. pantā ir izklāstītas specifiskas prasības par monitoringa plāna un tā atjauninājumu saturu un iesniegšanu. 12. pantā izklāstīts, cik svarīgs ir monitoringa plāns:</t>
  </si>
  <si>
    <t>Savukārt 74. panta 1. punktā noteikts:</t>
  </si>
  <si>
    <t>Visi Komisijas norāžu dokumenti par MZR atrodami šajā vietnē:</t>
  </si>
  <si>
    <t>Attiecīgi visas atsauces uz dalībvalstīm šajā veidnē jāinterpretē tā, ka tās ietver visas 30 (no 2013. gada 31) EEZ valstis. EEZ ietver 27 (28 no 2013. gada) ES dalībvalstis, Islandi, Lihtenšteinu un Norvēģiju.</t>
  </si>
  <si>
    <t xml:space="preserve">Noskaidrojiet kompetento iestādi (KI), kas ir atbildīga par jūsu lietu šajā administrējošajā dalībvalstī (vienā dalībvalstī var būt vairākas KI). </t>
  </si>
  <si>
    <t>Atsevišķas dalībvalstis var noteikt, lai izmantojat alternatīvu sistēmu, piemēram, nevis izklājlapas, bet gan interneta veidlapas. Noskaidrojiet, kādas prasības ir jūsu dalībvalstī. Šajā gadījumā KI sniegs jums papildinformāciju.</t>
  </si>
  <si>
    <t>Pirms aizpildīšanas rūpīgi izlasiet norādījumus.</t>
  </si>
  <si>
    <t>Šis monitoringa plāns ir jāiesniedz kompetentajā iestādē, kas atrodas:</t>
  </si>
  <si>
    <t>Par visām ierosinātām būtiskām monitoringa plāna izmaiņām jums nekavējoties jāziņo KI. Jebkādas būtiskas izmaiņas monitoringa metodoloģijā ir jāapstiprina KI, kā noteikts MZR 14. un 15. pantā. Ja varat pamatoti pieņemt (saskaņā ar 15. pantu), ka nepieciešamie monitoringa plāna atjauninājumi nav būtiski, varat par visiem šādiem atjauninājumiem kopā ziņot KI reizi gadā minētajā pantā noteiktajā termiņā (ja kompetentā iestāde tam piekrīt).</t>
  </si>
  <si>
    <t>Visi monitoringa plāna grozījumi jāīsteno un jāreģistrē saskaņā ar MZR 16. pantu.</t>
  </si>
  <si>
    <t>Sazinieties ar KI, ja jums ir nepieciešama palīdzība, lai aizpildītu monitoringa plānu. Atsevišķas dalībvalstis ir izstrādājušas norāžu dokumentus, kas jums var noderēt.</t>
  </si>
  <si>
    <t>Informācijas avoti:</t>
  </si>
  <si>
    <t>ES tīmekļa vietnes:</t>
  </si>
  <si>
    <t>ES tiesību akti:</t>
  </si>
  <si>
    <t xml:space="preserve">http://eur-lex.europa.eu/lv/index.htm </t>
  </si>
  <si>
    <t>Vispārīga informācija par ES ETS:</t>
  </si>
  <si>
    <t xml:space="preserve">ES ETS aviācijas jomā: </t>
  </si>
  <si>
    <t xml:space="preserve">Monitorings un ziņošana ES ETS: </t>
  </si>
  <si>
    <t>Citas tīmekļa vietnes:</t>
  </si>
  <si>
    <t>Palīdzības dienests:</t>
  </si>
  <si>
    <t>&lt;ja nepieciešams, norāda dalībvalsts&gt;</t>
  </si>
  <si>
    <t>Vairākos laukos jūs varat izvēlēties no iepriekš definētiem datiem. Lai izvēlētos iespēju „nolaižamajā izvēlnē”, noklikšķiniet ar peli uz mazās bultiņas šūnas labajā malā vai nospiediet „Alt-CursorDown”, kad esat izvēlējies šūnu. Dažos laukos jūs varat ievadīt savu tekstu pat tad, ja ir šāda nolaižamā izvēlne. Šis ir gadījums, kad nolaižamajās izvēlnēs ir tukši izvēlnes lauki.</t>
  </si>
  <si>
    <t>Krāsu kodi un fonti:</t>
  </si>
  <si>
    <t>Teksts melnā treknrakstā:</t>
  </si>
  <si>
    <t>Šis teksts ietverts Komisijas veidnē. Tas jāsaglabā tāds, kāds tas ir.</t>
  </si>
  <si>
    <t>Mazāka izmēra teksts kursīvā:</t>
  </si>
  <si>
    <t>Šajā tekstā sniegti sīkāki paskaidrojumi. Dalībvalstis var pievienot papildu paskaidrojumus konkrētās dalībvalsts veidnē.</t>
  </si>
  <si>
    <t>Dzeltenie lauki nozīmē, ka tajos jāievada dati.</t>
  </si>
  <si>
    <t>Zaļos laukos tiek parādīti automātiski aprēķināti rezultāti. Teksts sarkanā krāsā ir kļūdas paziņojumi (trūkst datu u.c.).</t>
  </si>
  <si>
    <t>Ēnotajos laukos datu ievade nav nepieciešama, jo dati ir ievadīti citos laukos.</t>
  </si>
  <si>
    <t>Pelēki iekrāsotie laukumi jāaizpilda dalībvalstīm pirms veidnes pielāgotās versijas publicēšanas.</t>
  </si>
  <si>
    <t>Dalībvalstu specifiski norādījumi uzskaitīti šeit:</t>
  </si>
  <si>
    <t>A. Monitoringa plāna versijas</t>
  </si>
  <si>
    <t>Monitoringa plāna versiju saraksts</t>
  </si>
  <si>
    <t>Šo lapu izmanto, lai izsekotu līdzi, kura ir monitoringa plāna aktuālā versija. Katrai monitoringa plāna versijai jābūt ar unikālu versijas numuru un atsauces datumu.</t>
  </si>
  <si>
    <t>Monitoringa plāna statuss atsauces datumā jānorāda slejā „Statuss”. Iespējamie statusi ir „iesniegts kompetentajai iestādei (KI)", "apstiprinājusi KI", "darba variants" utt.</t>
  </si>
  <si>
    <t>Versijas Nr.</t>
  </si>
  <si>
    <t>Atsauces datums</t>
  </si>
  <si>
    <t>Statuss atsauces datumā</t>
  </si>
  <si>
    <t>Nodaļas, kurās veiktas izmaiņas. 
Īss izmaiņu skaidrojums</t>
  </si>
  <si>
    <t>Vajadzības gadījumā pievienojiet papildu rindas</t>
  </si>
  <si>
    <t>Tam jābūt tās juridiskās personas nosaukumam, kas veic ES ETS direktīvas I pielikumā minētās aviācijas darbības.</t>
  </si>
  <si>
    <t>Šo identifikatoru var atrast sarakstā, ko publicējusi Komisija atbilstoši ES ETS direktīvas 18.a panta 3. punktam.</t>
  </si>
  <si>
    <t>Izvēlieties primāro monitoringa plānu:</t>
  </si>
  <si>
    <t>Vai šis ir jauns vai atjaunināts monitoringa plāns?</t>
  </si>
  <si>
    <t>Monitoringa plāna aktuālās versijas numurs.</t>
  </si>
  <si>
    <t>&lt;&lt;&lt; Ja 2. iedaļas c) punktā izvēlējāties tonnkilometru monitoringa plānu, klikšķiniet šeit, lai pārietu pie 3. iedaļas a) punkta &gt;&gt;&gt;</t>
  </si>
  <si>
    <t>Ja pieejams, ievadiet unikālo ICAO identifikatoru, kas izmantots izsaukuma zīmē (call sign), ko lieto gaisa satiksmes kontroles (ATC) nolūkā:</t>
  </si>
  <si>
    <t>ICAO identifikatoram jābūt tam, kas norādīts ICAO lidojuma plāna 7. logā (bez lidojuma identifikācijas), kā norādīts ICAO dokumentā 8585.  Ja nenorādāt ICAO identifikatoru lidojumu plānos, izvēlieties „n/a” nolaižamajā izvēlnē un pārejiet pie 2. iedaļas g) punkta.</t>
  </si>
  <si>
    <t>Ja ICAO identifikators, ko lieto ATC nolūkā, nav pieejams, uzrādiet jūsu ekspluatētā gaisa kuģa reģistrācijas zīmes, kas izmantotas izsaukuma zīmē (call sign), ko lieto ATC nolūkā.</t>
  </si>
  <si>
    <t>Ja unikālais ICAO identifikators nav pieejams, ievadiet visu ekspluatēto gaisa kuģu identifikāciju ATC nolūkā (sērijas numurs), kā norādīts lidojuma plāna 7. logā.  (Atdaliet katru reģistrāciju ar semikolu.) Pretējā gadījumā ievadiet „n/a” un turpiniet.</t>
  </si>
  <si>
    <t>saskaņā ar Direktīvas 18.a pantu.</t>
  </si>
  <si>
    <t>Kompetentā iestāde šajā dalībvalstī:</t>
  </si>
  <si>
    <t>AOC izdevēja iestāde:</t>
  </si>
  <si>
    <t>Darbības licence:</t>
  </si>
  <si>
    <t>Izdevēja iestāde:</t>
  </si>
  <si>
    <t xml:space="preserve">Adrese </t>
  </si>
  <si>
    <t>Pilsēta</t>
  </si>
  <si>
    <t>Novads</t>
  </si>
  <si>
    <t>Pasta indekss</t>
  </si>
  <si>
    <t>Valsts</t>
  </si>
  <si>
    <t>E-pasta adrese</t>
  </si>
  <si>
    <t>Norādiet informāciju par jūsu uzņēmuma īpašnieku struktūru un to, vai uzņēmumam ir meitasuzņēmumi vai mātesuzņēmumi</t>
  </si>
  <si>
    <t>Vajadzības gadījumā iekļaujiet aprakstā meitasuzņēmumu vai mātesuzņēmuma unikālo ICAO identifikatoru un norādiet šo uzņēmumu administrējošo dalībvalsti. Iesniedzot plānu, vajadzības gadījumā pievienojiet pielikumus, lai parādītu uzņēmuma īpašnieku struktūras diagrammu.</t>
  </si>
  <si>
    <t>Ievērojiet, ka administrējošā dalībvalsts var lūgt papildinformāciju par kontaktadresēm un uzņēmuma struktūru (skatīt darblapu „DV specifiska informācija”).</t>
  </si>
  <si>
    <t>Lidojumu regularitāte</t>
  </si>
  <si>
    <t>Darbības teritorija</t>
  </si>
  <si>
    <t>Nepieciešamības gadījumā sniedziet plašāku savu darbību aprakstu.</t>
  </si>
  <si>
    <r>
      <t xml:space="preserve"> </t>
    </r>
    <r>
      <rPr>
        <b/>
        <sz val="11"/>
        <rFont val="Arial"/>
        <family val="2"/>
      </rPr>
      <t>Kontaktinformācija un adrese</t>
    </r>
  </si>
  <si>
    <t>Ar ko mēs varam sazināties saistībā ar jūsu monitoringa plānu?</t>
  </si>
  <si>
    <t>Uzruna:</t>
  </si>
  <si>
    <t>Vārds:</t>
  </si>
  <si>
    <t>Uzvārds:</t>
  </si>
  <si>
    <t>Amata nosaukums:</t>
  </si>
  <si>
    <t>Tālruņa numurs:</t>
  </si>
  <si>
    <t>E-pasta adrese:</t>
  </si>
  <si>
    <t>&lt;&lt;&lt; Ja 2. iedaļas c) punktā esat izvēlējies tonnkilometru monitoringa plānu, klikšķiniet šeit, lai pārietu pie 4. iedaļas &gt;&gt;&gt;</t>
  </si>
  <si>
    <t>Ievadiet adresi korespondencei</t>
  </si>
  <si>
    <t>Adrese:</t>
  </si>
  <si>
    <t>Pilsēta:</t>
  </si>
  <si>
    <t>Novads:</t>
  </si>
  <si>
    <t>Pasta indekss:</t>
  </si>
  <si>
    <t>Valsts:</t>
  </si>
  <si>
    <t>&lt;&lt;&lt; Klikšķiniet šeit, lai pārietu pie nākamās iedaļas &gt;&gt;&gt;</t>
  </si>
  <si>
    <t>EMISIJAS AVOTI un FLOTES RAKSTUROJUMS</t>
  </si>
  <si>
    <t>Informācija par jūsu darbībām</t>
  </si>
  <si>
    <t>Plāna 2. iedaļas c) punktā izvēlējāties:</t>
  </si>
  <si>
    <t>Iesniedziet to gaisa kuģu tipu sarakstu, kurus ekspluatē monitoringa plāna iesniegšanas laikā.</t>
  </si>
  <si>
    <t>Sarakstā jānorāda visi gaisa kuģu tipi (ar ICAO gaisa kuģa tipa identifikatoru — DOC8643), kurus jūs ekspluatējat monitoringa plāna iesniegšanas laikā, un gaisa kuģu skaits pa tipiem, tostarp īpašumā esošie un nomātie gaisa kuģi. Jāuzskaita tikai tie gaisa kuģu tipi, kurus izmanto darbībās, uz kurām attiecas ES ETS Direktīvas I pielikums.</t>
  </si>
  <si>
    <t>Varat izmantot otro sleju, lai precīzāk norādītu šī gaisa kuģa tipa apakštipu, ja tas ir nepieciešams, lai definētu monitoringa metodoloģiju. Tas var noderēt, piem., ja ir dažādas gaisa kuģī esošas mērīšanas sistēmas, dažādas datu pārraides sistēmas (piem., ACARS) utt.</t>
  </si>
  <si>
    <t>Monitoringa plāna iesniegšanas datums:</t>
  </si>
  <si>
    <t>petrolejas tipa reaktīvo dzinēju degviela
(Jet A1 vai Jet A)</t>
  </si>
  <si>
    <t>benzīna tipa reaktīvo dzinēju degviela 
(Jet B)</t>
  </si>
  <si>
    <t>aviācijas benzīns (AvGas)</t>
  </si>
  <si>
    <t>Biodegviela</t>
  </si>
  <si>
    <t>cita alternatīvā degviela</t>
  </si>
  <si>
    <t>Vajadzības gadījumā pievienojiet papildu rindas. Lai to izdarītu, iesakām nokopēt visu iepriekšējo rindu un tad izmantot "insert copied cells" (Ievietot kopētās šūna) komandu, kas redzama kontekstizvēlnē, nospiežot peles labo pogu. Izmantojot tikai "insert line" (ievietot rindu) komandu, netiek nodrošināta formāta pareizība.</t>
  </si>
  <si>
    <t>Sniedziet orientējošu to papildu gaisa kuģu tipu sarakstu, ko paredzēts izmantot.</t>
  </si>
  <si>
    <t xml:space="preserve">Ievērojiet, ka šajā sarakstā nav jānorāda 4. iedaļas a) punktā uzskaitītie gaisa kuģi.  Ja iespējams, norādiet aptuveno viena tipa gaisa kuģu skaitu vai nu kā skaitli, vai kā orientējošu diapazonu. </t>
  </si>
  <si>
    <t>&lt;&lt;&lt; Ja esat izvēlējies tonnkilometru monitoringa plānu, klikšķiniet šeit, lai pārietu pie 4. iedaļas f) punkta. &gt;&gt;&gt; &gt;&gt;&gt;</t>
  </si>
  <si>
    <t>Sniedziet informāciju par tām procedūrām, sistēmām un pienākumiem, ko izmanto, lai monitoringa gadā sekotu līdzi (izmantoto gaisa kuģu) emisiju avotu saraksta pilnīgumam.</t>
  </si>
  <si>
    <r>
      <t xml:space="preserve">Turpmākie ieraksti nodrošina visu monitoringa gada laikā izmantoto gaisa kuģu, tostarp </t>
    </r>
    <r>
      <rPr>
        <i/>
        <u val="single"/>
        <sz val="8"/>
        <color indexed="62"/>
        <rFont val="Arial"/>
        <family val="2"/>
      </rPr>
      <t>ī</t>
    </r>
    <r>
      <rPr>
        <i/>
        <sz val="8"/>
        <color indexed="62"/>
        <rFont val="Arial"/>
        <family val="2"/>
      </rPr>
      <t>pašumā esošo un nomāto gaisa kuģu, emisiju monitoringa un ziņošanas pilnīgumu.</t>
    </r>
  </si>
  <si>
    <t>Procedūras nosaukums</t>
  </si>
  <si>
    <t>Atsauce uz procedūru</t>
  </si>
  <si>
    <t>Procedūras īss apraksts</t>
  </si>
  <si>
    <t>Par datu uzturēšanu atbildīgais amats vai struktūrvienība</t>
  </si>
  <si>
    <t>Vieta, kur dati tiek glabāti</t>
  </si>
  <si>
    <t>Izmantotās sistēmas nosaukums (attiecīgā gadījumā)</t>
  </si>
  <si>
    <t>Sniedziet informāciju par procedūrām, kuras izmanto, lai uzraudzītu to lidojumu saraksta pilnīgumu, kurus ar unikālu identifikatoru veic lidlauku pārī.</t>
  </si>
  <si>
    <t>Sīki izklāstiet esošās procedūras un sistēmas, kuras izmanto monitoringa perioda laikā, lai uzturētu atjauninātu un detalizētu lidlauku pāru un veikto lidojumu sarakstu, kā arī tās procedūras, kuras izmanto, lai nodrošinātu datu pilnīgumu un nepieļautu to dubultu uzskaiti.</t>
  </si>
  <si>
    <t>Sniedziet informāciju par procedūrām, kuras izmanto, lai noteiktu, vai uz lidojumiem attiecas Direktīvas 2003/87/EK I pielikums, nodrošinot pilnīgumu un nepieļaujot dubultu uzskaiti.</t>
  </si>
  <si>
    <t>Sīki izklāstiet esošās sistēmas, kuras izmanto monitoringa perioda laikā, lai uzturētu atjauninātu un detalizētu to lidojumu sarakstu, kas ir iekļauti ES ETS vai ir no tās izslēgti, kā arī izklāstiet procedūras, kas nodrošina datu pilnīgumu un novērš to dubultu uzskaiti.</t>
  </si>
</sst>
</file>

<file path=xl/styles.xml><?xml version="1.0" encoding="utf-8"?>
<styleSheet xmlns="http://schemas.openxmlformats.org/spreadsheetml/2006/main">
  <numFmts count="3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_ ;[Red]\-#,##0\ "/>
    <numFmt numFmtId="186" formatCode="&quot;Yes&quot;;&quot;Yes&quot;;&quot;No&quot;"/>
    <numFmt numFmtId="187" formatCode="&quot;True&quot;;&quot;True&quot;;&quot;False&quot;"/>
    <numFmt numFmtId="188" formatCode="&quot;On&quot;;&quot;On&quot;;&quot;Off&quot;"/>
    <numFmt numFmtId="189" formatCode="[$€-2]\ #,##0.00_);[Red]\([$€-2]\ #,##0.00\)"/>
  </numFmts>
  <fonts count="72">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sz val="8"/>
      <color indexed="10"/>
      <name val="Arial"/>
      <family val="2"/>
    </font>
    <font>
      <sz val="8"/>
      <name val="Tahoma"/>
      <family val="2"/>
    </font>
    <font>
      <b/>
      <sz val="12"/>
      <name val="Arial"/>
      <family val="2"/>
    </font>
    <font>
      <sz val="12"/>
      <name val="Arial"/>
      <family val="2"/>
    </font>
    <font>
      <i/>
      <u val="single"/>
      <sz val="8"/>
      <color indexed="62"/>
      <name val="Arial"/>
      <family val="2"/>
    </font>
    <font>
      <b/>
      <sz val="12"/>
      <color indexed="10"/>
      <name val="Arial"/>
      <family val="2"/>
    </font>
    <font>
      <sz val="12"/>
      <color indexed="10"/>
      <name val="Arial"/>
      <family val="2"/>
    </font>
    <font>
      <u val="single"/>
      <sz val="10"/>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b/>
      <sz val="1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sz val="14"/>
      <color indexed="18"/>
      <name val="Arial"/>
      <family val="2"/>
    </font>
    <font>
      <b/>
      <sz val="11"/>
      <name val="Arial"/>
      <family val="2"/>
    </font>
    <font>
      <sz val="11"/>
      <name val="Calibri"/>
      <family val="2"/>
    </font>
    <font>
      <sz val="14"/>
      <name val="Arial"/>
      <family val="2"/>
    </font>
    <font>
      <b/>
      <i/>
      <sz val="8"/>
      <color indexed="62"/>
      <name val="Arial"/>
      <family val="2"/>
    </font>
    <font>
      <b/>
      <sz val="11"/>
      <color indexed="9"/>
      <name val="Arial"/>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lightUp">
        <bgColor indexed="9"/>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thin"/>
      <right/>
      <top style="thin"/>
      <bottom style="thin"/>
    </border>
    <border>
      <left style="thin"/>
      <right style="thin"/>
      <top style="thin"/>
      <bottom style="thin"/>
    </border>
    <border>
      <left/>
      <right/>
      <top/>
      <bottom style="medium"/>
    </border>
    <border>
      <left style="medium"/>
      <right/>
      <top style="thin"/>
      <bottom style="medium"/>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style="thin"/>
      <top/>
      <bottom/>
    </border>
    <border>
      <left style="thin"/>
      <right style="thin"/>
      <top/>
      <bottom style="thin"/>
    </border>
    <border>
      <left/>
      <right/>
      <top style="medium"/>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thin"/>
      <right/>
      <top style="thin"/>
      <bottom style="medium"/>
    </border>
    <border>
      <left style="thin"/>
      <right/>
      <top style="medium"/>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5" fillId="4" borderId="0" applyNumberFormat="0" applyBorder="0" applyAlignment="0" applyProtection="0"/>
    <xf numFmtId="0" fontId="64"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65"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10" applyNumberFormat="0" applyFill="0" applyAlignment="0" applyProtection="0"/>
    <xf numFmtId="0" fontId="66" fillId="0" borderId="0" applyNumberFormat="0" applyFill="0" applyBorder="0" applyAlignment="0" applyProtection="0"/>
    <xf numFmtId="0" fontId="67" fillId="0" borderId="11" applyNumberFormat="0" applyFill="0" applyAlignment="0" applyProtection="0"/>
    <xf numFmtId="0" fontId="68" fillId="0" borderId="12" applyNumberFormat="0" applyFill="0" applyAlignment="0" applyProtection="0"/>
    <xf numFmtId="0" fontId="69" fillId="0" borderId="13" applyNumberFormat="0" applyFill="0" applyAlignment="0" applyProtection="0"/>
    <xf numFmtId="0" fontId="69" fillId="0" borderId="0" applyNumberFormat="0" applyFill="0" applyBorder="0" applyAlignment="0" applyProtection="0"/>
    <xf numFmtId="0" fontId="70" fillId="0" borderId="14" applyNumberFormat="0" applyFill="0" applyAlignment="0" applyProtection="0"/>
    <xf numFmtId="0" fontId="25" fillId="0" borderId="0" applyNumberFormat="0" applyFill="0" applyBorder="0" applyAlignment="0" applyProtection="0"/>
    <xf numFmtId="0" fontId="71" fillId="33" borderId="15" applyNumberFormat="0" applyAlignment="0" applyProtection="0"/>
  </cellStyleXfs>
  <cellXfs count="559">
    <xf numFmtId="0" fontId="0" fillId="0" borderId="0" xfId="0" applyAlignment="1">
      <alignment/>
    </xf>
    <xf numFmtId="0" fontId="8" fillId="34" borderId="0" xfId="0" applyFont="1" applyFill="1" applyAlignment="1" applyProtection="1">
      <alignment vertical="top" wrapText="1"/>
      <protection/>
    </xf>
    <xf numFmtId="0" fontId="0" fillId="0" borderId="0" xfId="0" applyAlignment="1" applyProtection="1">
      <alignment vertical="top" wrapText="1"/>
      <protection/>
    </xf>
    <xf numFmtId="0" fontId="0" fillId="34" borderId="0" xfId="0" applyFont="1" applyFill="1" applyAlignment="1" applyProtection="1">
      <alignment vertical="top" wrapText="1"/>
      <protection/>
    </xf>
    <xf numFmtId="0" fontId="3" fillId="0" borderId="0" xfId="0" applyFont="1" applyAlignment="1" applyProtection="1">
      <alignment horizontal="left" vertical="top" wrapText="1"/>
      <protection/>
    </xf>
    <xf numFmtId="0" fontId="0" fillId="30" borderId="16" xfId="0" applyFill="1" applyBorder="1" applyAlignment="1" applyProtection="1">
      <alignment/>
      <protection locked="0"/>
    </xf>
    <xf numFmtId="0" fontId="0" fillId="30" borderId="17" xfId="0" applyFill="1" applyBorder="1" applyAlignment="1" applyProtection="1">
      <alignment/>
      <protection locked="0"/>
    </xf>
    <xf numFmtId="0" fontId="0" fillId="30" borderId="18" xfId="0" applyFill="1" applyBorder="1" applyAlignment="1" applyProtection="1">
      <alignment/>
      <protection locked="0"/>
    </xf>
    <xf numFmtId="0" fontId="0" fillId="30" borderId="19" xfId="0" applyFill="1" applyBorder="1" applyAlignment="1" applyProtection="1">
      <alignment/>
      <protection locked="0"/>
    </xf>
    <xf numFmtId="0" fontId="0" fillId="30" borderId="0" xfId="0" applyFill="1" applyBorder="1" applyAlignment="1" applyProtection="1">
      <alignment/>
      <protection locked="0"/>
    </xf>
    <xf numFmtId="0" fontId="0" fillId="30" borderId="20" xfId="0" applyFill="1" applyBorder="1" applyAlignment="1" applyProtection="1">
      <alignment/>
      <protection locked="0"/>
    </xf>
    <xf numFmtId="0" fontId="0" fillId="30" borderId="21" xfId="0" applyFill="1" applyBorder="1" applyAlignment="1" applyProtection="1">
      <alignment/>
      <protection locked="0"/>
    </xf>
    <xf numFmtId="0" fontId="0" fillId="30" borderId="22" xfId="0" applyFill="1" applyBorder="1" applyAlignment="1" applyProtection="1">
      <alignment/>
      <protection locked="0"/>
    </xf>
    <xf numFmtId="0" fontId="0" fillId="30" borderId="23" xfId="0" applyFill="1" applyBorder="1" applyAlignment="1" applyProtection="1">
      <alignment/>
      <protection locked="0"/>
    </xf>
    <xf numFmtId="0" fontId="24" fillId="0" borderId="17" xfId="70" applyFont="1" applyBorder="1" applyProtection="1">
      <alignment/>
      <protection/>
    </xf>
    <xf numFmtId="0" fontId="0" fillId="0" borderId="0" xfId="69" applyProtection="1">
      <alignment/>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4" borderId="0" xfId="0" applyFill="1" applyAlignment="1" applyProtection="1">
      <alignment vertical="center"/>
      <protection/>
    </xf>
    <xf numFmtId="0" fontId="3" fillId="4" borderId="24" xfId="0" applyFont="1" applyFill="1" applyBorder="1" applyAlignment="1" applyProtection="1">
      <alignment horizontal="left" vertical="center"/>
      <protection/>
    </xf>
    <xf numFmtId="0" fontId="0" fillId="4" borderId="25" xfId="0" applyFill="1" applyBorder="1" applyAlignment="1" applyProtection="1">
      <alignment vertical="center"/>
      <protection/>
    </xf>
    <xf numFmtId="0" fontId="0" fillId="4" borderId="26" xfId="0" applyFill="1" applyBorder="1" applyAlignment="1" applyProtection="1">
      <alignment vertical="center"/>
      <protection/>
    </xf>
    <xf numFmtId="0" fontId="3" fillId="4" borderId="27" xfId="0" applyFont="1" applyFill="1" applyBorder="1" applyAlignment="1" applyProtection="1">
      <alignment horizontal="left" vertical="center"/>
      <protection/>
    </xf>
    <xf numFmtId="0" fontId="0" fillId="4" borderId="28" xfId="0" applyFill="1" applyBorder="1" applyAlignment="1" applyProtection="1">
      <alignment vertical="center"/>
      <protection/>
    </xf>
    <xf numFmtId="0" fontId="0" fillId="4" borderId="29" xfId="0" applyFill="1" applyBorder="1" applyAlignment="1" applyProtection="1">
      <alignment vertical="center"/>
      <protection/>
    </xf>
    <xf numFmtId="0" fontId="0" fillId="4" borderId="30" xfId="0" applyFill="1" applyBorder="1" applyAlignment="1" applyProtection="1">
      <alignment vertical="center"/>
      <protection/>
    </xf>
    <xf numFmtId="0" fontId="0" fillId="4" borderId="31" xfId="0" applyFill="1" applyBorder="1" applyAlignment="1" applyProtection="1">
      <alignment vertical="center"/>
      <protection/>
    </xf>
    <xf numFmtId="0" fontId="0" fillId="34" borderId="0" xfId="69" applyFill="1" applyProtection="1">
      <alignment/>
      <protection/>
    </xf>
    <xf numFmtId="0" fontId="2" fillId="35" borderId="0" xfId="69" applyFont="1" applyFill="1" applyBorder="1" applyAlignment="1" applyProtection="1">
      <alignment horizontal="center"/>
      <protection/>
    </xf>
    <xf numFmtId="0" fontId="9" fillId="34" borderId="0" xfId="69" applyFont="1" applyFill="1" applyAlignment="1" applyProtection="1">
      <alignment horizontal="left" vertical="top" wrapText="1"/>
      <protection/>
    </xf>
    <xf numFmtId="0" fontId="0" fillId="34" borderId="0" xfId="69" applyFont="1" applyFill="1" applyProtection="1">
      <alignment/>
      <protection/>
    </xf>
    <xf numFmtId="0" fontId="0" fillId="34" borderId="0" xfId="69" applyFill="1" applyAlignment="1" applyProtection="1">
      <alignment vertical="top"/>
      <protection/>
    </xf>
    <xf numFmtId="0" fontId="6" fillId="34" borderId="32" xfId="69" applyFont="1" applyFill="1" applyBorder="1" applyAlignment="1" applyProtection="1">
      <alignment horizontal="center" vertical="top" wrapText="1"/>
      <protection/>
    </xf>
    <xf numFmtId="0" fontId="6" fillId="34" borderId="32" xfId="69" applyFont="1" applyFill="1" applyBorder="1" applyAlignment="1" applyProtection="1">
      <alignment horizontal="left" vertical="top" wrapText="1"/>
      <protection/>
    </xf>
    <xf numFmtId="0" fontId="5" fillId="30" borderId="32" xfId="69" applyNumberFormat="1" applyFont="1" applyFill="1" applyBorder="1" applyAlignment="1" applyProtection="1">
      <alignment horizontal="center" vertical="top" wrapText="1"/>
      <protection locked="0"/>
    </xf>
    <xf numFmtId="14" fontId="5" fillId="30" borderId="33" xfId="69" applyNumberFormat="1" applyFont="1" applyFill="1" applyBorder="1" applyAlignment="1" applyProtection="1">
      <alignment horizontal="center" vertical="top" wrapText="1"/>
      <protection locked="0"/>
    </xf>
    <xf numFmtId="0" fontId="5" fillId="30" borderId="33" xfId="69" applyNumberFormat="1" applyFont="1" applyFill="1" applyBorder="1" applyAlignment="1" applyProtection="1">
      <alignment vertical="top" wrapText="1"/>
      <protection locked="0"/>
    </xf>
    <xf numFmtId="0" fontId="0" fillId="34" borderId="0" xfId="69" applyNumberFormat="1" applyFont="1" applyFill="1" applyBorder="1" applyAlignment="1" applyProtection="1">
      <alignment vertical="top"/>
      <protection/>
    </xf>
    <xf numFmtId="0" fontId="51" fillId="34" borderId="0" xfId="69" applyFont="1" applyFill="1" applyProtection="1">
      <alignment/>
      <protection/>
    </xf>
    <xf numFmtId="0" fontId="52"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5" fillId="34" borderId="0" xfId="0" applyFont="1" applyFill="1" applyAlignment="1" applyProtection="1">
      <alignment/>
      <protection/>
    </xf>
    <xf numFmtId="0" fontId="45" fillId="34" borderId="0" xfId="0" applyFont="1" applyFill="1" applyBorder="1" applyAlignment="1" applyProtection="1">
      <alignment/>
      <protection/>
    </xf>
    <xf numFmtId="0" fontId="0"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top"/>
      <protection/>
    </xf>
    <xf numFmtId="0" fontId="0" fillId="34" borderId="0" xfId="0" applyFont="1" applyFill="1" applyAlignment="1" applyProtection="1">
      <alignment horizontal="left" vertical="top"/>
      <protection/>
    </xf>
    <xf numFmtId="0" fontId="3" fillId="34" borderId="0" xfId="0" applyFont="1" applyFill="1" applyAlignment="1" applyProtection="1">
      <alignment vertical="top" wrapText="1"/>
      <protection/>
    </xf>
    <xf numFmtId="0" fontId="44" fillId="34" borderId="0" xfId="60" applyFont="1" applyFill="1" applyAlignment="1" applyProtection="1">
      <alignment/>
      <protection/>
    </xf>
    <xf numFmtId="0" fontId="45" fillId="34" borderId="0" xfId="0" applyFont="1" applyFill="1" applyAlignment="1" applyProtection="1">
      <alignment/>
      <protection/>
    </xf>
    <xf numFmtId="0" fontId="0" fillId="34" borderId="0" xfId="0" applyFont="1" applyFill="1" applyAlignment="1" applyProtection="1">
      <alignment/>
      <protection/>
    </xf>
    <xf numFmtId="0" fontId="0" fillId="36"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3" fillId="34" borderId="0" xfId="0" applyFont="1" applyFill="1" applyAlignment="1" applyProtection="1">
      <alignment horizontal="left" vertical="top" wrapText="1"/>
      <protection/>
    </xf>
    <xf numFmtId="0" fontId="3" fillId="34" borderId="0" xfId="0" applyFont="1" applyFill="1" applyAlignment="1" applyProtection="1">
      <alignment horizontal="left" vertical="top"/>
      <protection/>
    </xf>
    <xf numFmtId="0" fontId="0" fillId="34" borderId="0" xfId="0" applyFill="1" applyAlignment="1" applyProtection="1">
      <alignment/>
      <protection/>
    </xf>
    <xf numFmtId="0" fontId="9" fillId="34" borderId="0" xfId="0" applyFont="1" applyFill="1" applyAlignment="1" applyProtection="1">
      <alignment vertical="top"/>
      <protection/>
    </xf>
    <xf numFmtId="0" fontId="0" fillId="0" borderId="0" xfId="0" applyBorder="1" applyAlignment="1" applyProtection="1">
      <alignment/>
      <protection/>
    </xf>
    <xf numFmtId="0" fontId="30" fillId="0" borderId="0" xfId="0" applyFont="1" applyAlignment="1" applyProtection="1">
      <alignment/>
      <protection/>
    </xf>
    <xf numFmtId="0" fontId="8" fillId="34"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34"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7" xfId="0" applyBorder="1" applyAlignment="1" applyProtection="1">
      <alignment/>
      <protection/>
    </xf>
    <xf numFmtId="14" fontId="0" fillId="0" borderId="28" xfId="0" applyNumberFormat="1" applyBorder="1" applyAlignment="1" applyProtection="1">
      <alignment horizontal="left"/>
      <protection/>
    </xf>
    <xf numFmtId="0" fontId="0" fillId="0" borderId="28" xfId="0" applyBorder="1" applyAlignment="1" applyProtection="1">
      <alignment/>
      <protection/>
    </xf>
    <xf numFmtId="14" fontId="0" fillId="0" borderId="32" xfId="0" applyNumberFormat="1" applyBorder="1" applyAlignment="1" applyProtection="1">
      <alignment horizontal="left"/>
      <protection/>
    </xf>
    <xf numFmtId="0" fontId="0" fillId="0" borderId="35" xfId="0" applyBorder="1" applyAlignment="1" applyProtection="1">
      <alignment/>
      <protection/>
    </xf>
    <xf numFmtId="0" fontId="0" fillId="0" borderId="30"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horizontal="left" vertical="top" wrapText="1"/>
      <protection/>
    </xf>
    <xf numFmtId="0" fontId="42"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6" borderId="0" xfId="0" applyFill="1" applyAlignment="1" applyProtection="1">
      <alignment/>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0" fillId="26" borderId="32" xfId="0" applyFill="1" applyBorder="1" applyAlignment="1" applyProtection="1">
      <alignment/>
      <protection/>
    </xf>
    <xf numFmtId="0" fontId="0" fillId="26" borderId="36" xfId="0" applyFill="1" applyBorder="1" applyAlignment="1" applyProtection="1">
      <alignment/>
      <protection/>
    </xf>
    <xf numFmtId="0" fontId="0" fillId="26" borderId="0"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6" borderId="0" xfId="0" applyFill="1" applyAlignment="1" applyProtection="1">
      <alignment/>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0" fontId="3" fillId="34" borderId="0" xfId="0" applyFont="1" applyFill="1" applyAlignment="1" applyProtection="1">
      <alignment vertical="top"/>
      <protection/>
    </xf>
    <xf numFmtId="0" fontId="3" fillId="34" borderId="0" xfId="0" applyFont="1" applyFill="1" applyAlignment="1" applyProtection="1">
      <alignment vertical="top"/>
      <protection/>
    </xf>
    <xf numFmtId="0" fontId="0" fillId="34" borderId="0" xfId="0" applyFont="1" applyFill="1" applyAlignment="1" applyProtection="1">
      <alignment vertical="top"/>
      <protection/>
    </xf>
    <xf numFmtId="0" fontId="9" fillId="34"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0" fillId="0" borderId="0" xfId="0" applyAlignment="1" applyProtection="1">
      <alignment vertical="top"/>
      <protection/>
    </xf>
    <xf numFmtId="0" fontId="0" fillId="6" borderId="0" xfId="0" applyFill="1" applyAlignment="1" applyProtection="1">
      <alignment vertical="top"/>
      <protection/>
    </xf>
    <xf numFmtId="0" fontId="3" fillId="34"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4" borderId="0" xfId="0" applyFont="1" applyFill="1" applyAlignment="1" applyProtection="1">
      <alignment horizontal="left" vertical="top"/>
      <protection/>
    </xf>
    <xf numFmtId="0" fontId="3" fillId="34" borderId="0" xfId="0" applyFont="1" applyFill="1" applyAlignment="1" applyProtection="1">
      <alignment horizontal="left" vertical="top" wrapText="1"/>
      <protection/>
    </xf>
    <xf numFmtId="0" fontId="0" fillId="34"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4" borderId="0" xfId="0" applyFont="1" applyFill="1" applyAlignment="1" applyProtection="1">
      <alignment vertical="top" wrapText="1"/>
      <protection/>
    </xf>
    <xf numFmtId="0" fontId="2" fillId="35" borderId="0" xfId="0" applyFont="1" applyFill="1" applyBorder="1" applyAlignment="1" applyProtection="1" quotePrefix="1">
      <alignment/>
      <protection/>
    </xf>
    <xf numFmtId="0" fontId="2" fillId="35"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2" fillId="34" borderId="0" xfId="0" applyFont="1" applyFill="1" applyAlignment="1" applyProtection="1">
      <alignment vertical="top" wrapText="1"/>
      <protection/>
    </xf>
    <xf numFmtId="0" fontId="31" fillId="34" borderId="0" xfId="0" applyFont="1" applyFill="1" applyAlignment="1" applyProtection="1">
      <alignment vertical="top"/>
      <protection/>
    </xf>
    <xf numFmtId="0" fontId="0" fillId="0" borderId="0" xfId="0" applyFont="1" applyAlignment="1" applyProtection="1">
      <alignment/>
      <protection/>
    </xf>
    <xf numFmtId="0" fontId="31" fillId="0" borderId="0" xfId="0" applyFont="1" applyFill="1" applyAlignment="1" applyProtection="1">
      <alignment vertical="top"/>
      <protection/>
    </xf>
    <xf numFmtId="0" fontId="3" fillId="0" borderId="0" xfId="0" applyFont="1" applyAlignment="1" applyProtection="1">
      <alignment horizontal="left" vertical="top"/>
      <protection/>
    </xf>
    <xf numFmtId="0" fontId="32"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5" fillId="6" borderId="33"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6"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38" fillId="6"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6"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Alignment="1" applyProtection="1">
      <alignment vertical="top" wrapText="1"/>
      <protection/>
    </xf>
    <xf numFmtId="0" fontId="3" fillId="6"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6" borderId="0" xfId="0" applyFont="1" applyFill="1" applyBorder="1" applyAlignment="1" applyProtection="1">
      <alignment vertical="top" wrapText="1"/>
      <protection/>
    </xf>
    <xf numFmtId="0" fontId="4" fillId="34" borderId="0" xfId="0" applyFont="1" applyFill="1" applyBorder="1" applyAlignment="1" applyProtection="1">
      <alignment horizontal="left" vertical="top" wrapText="1"/>
      <protection/>
    </xf>
    <xf numFmtId="0" fontId="4" fillId="6"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0" borderId="0" xfId="0" applyFill="1" applyAlignment="1" applyProtection="1">
      <alignment/>
      <protection/>
    </xf>
    <xf numFmtId="0" fontId="0" fillId="6" borderId="0" xfId="0" applyFill="1" applyAlignment="1" applyProtection="1">
      <alignment/>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5" fillId="0" borderId="0" xfId="0" applyFont="1" applyBorder="1" applyAlignment="1" applyProtection="1">
      <alignment vertical="top" wrapText="1"/>
      <protection/>
    </xf>
    <xf numFmtId="0" fontId="5" fillId="0" borderId="0" xfId="0" applyFont="1" applyFill="1" applyBorder="1" applyAlignment="1" applyProtection="1">
      <alignment horizontal="center"/>
      <protection/>
    </xf>
    <xf numFmtId="0" fontId="3" fillId="0" borderId="0" xfId="0" applyFont="1" applyAlignment="1" applyProtection="1">
      <alignment/>
      <protection/>
    </xf>
    <xf numFmtId="0" fontId="3" fillId="0" borderId="0" xfId="0" applyFont="1" applyFill="1" applyBorder="1" applyAlignment="1" applyProtection="1">
      <alignment vertical="top" wrapText="1"/>
      <protection/>
    </xf>
    <xf numFmtId="0" fontId="3" fillId="0" borderId="0" xfId="0" applyFont="1" applyAlignment="1" applyProtection="1">
      <alignment vertical="top"/>
      <protection/>
    </xf>
    <xf numFmtId="0" fontId="4" fillId="34" borderId="17"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4" fillId="0" borderId="0" xfId="0" applyFont="1" applyFill="1" applyBorder="1" applyAlignment="1" applyProtection="1">
      <alignment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4"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4" borderId="0" xfId="0" applyFont="1" applyFill="1" applyAlignment="1" applyProtection="1">
      <alignment horizontal="left" vertical="top" wrapText="1"/>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37" xfId="0" applyBorder="1" applyAlignment="1" applyProtection="1">
      <alignment/>
      <protection/>
    </xf>
    <xf numFmtId="0" fontId="0" fillId="29" borderId="38" xfId="0" applyFill="1" applyBorder="1" applyAlignment="1" applyProtection="1">
      <alignment/>
      <protection/>
    </xf>
    <xf numFmtId="0" fontId="0" fillId="0" borderId="39" xfId="0" applyBorder="1" applyAlignment="1" applyProtection="1">
      <alignment/>
      <protection/>
    </xf>
    <xf numFmtId="14" fontId="0" fillId="18" borderId="40" xfId="0" applyNumberFormat="1" applyFill="1" applyBorder="1" applyAlignment="1" applyProtection="1">
      <alignment horizontal="left"/>
      <protection/>
    </xf>
    <xf numFmtId="0" fontId="0" fillId="4" borderId="41" xfId="0" applyFill="1" applyBorder="1" applyAlignment="1" applyProtection="1">
      <alignment/>
      <protection/>
    </xf>
    <xf numFmtId="0" fontId="0" fillId="4" borderId="42" xfId="0" applyFill="1" applyBorder="1" applyAlignment="1" applyProtection="1">
      <alignment/>
      <protection/>
    </xf>
    <xf numFmtId="0" fontId="0" fillId="4" borderId="43" xfId="0" applyFill="1" applyBorder="1" applyAlignment="1" applyProtection="1">
      <alignment/>
      <protection/>
    </xf>
    <xf numFmtId="0" fontId="0" fillId="0" borderId="44" xfId="0" applyBorder="1" applyAlignment="1" applyProtection="1">
      <alignment/>
      <protection/>
    </xf>
    <xf numFmtId="0" fontId="0" fillId="8" borderId="45" xfId="0" applyFill="1" applyBorder="1" applyAlignment="1" applyProtection="1">
      <alignment/>
      <protection/>
    </xf>
    <xf numFmtId="0" fontId="0" fillId="0" borderId="46" xfId="0" applyBorder="1" applyAlignment="1" applyProtection="1">
      <alignment/>
      <protection/>
    </xf>
    <xf numFmtId="0" fontId="0" fillId="26" borderId="47" xfId="0" applyFill="1" applyBorder="1" applyAlignment="1" applyProtection="1">
      <alignment/>
      <protection/>
    </xf>
    <xf numFmtId="0" fontId="3" fillId="0" borderId="0" xfId="0" applyFont="1" applyBorder="1" applyAlignment="1" applyProtection="1">
      <alignment/>
      <protection/>
    </xf>
    <xf numFmtId="14" fontId="0" fillId="18" borderId="48"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14" fontId="0" fillId="18" borderId="49" xfId="0" applyNumberFormat="1" applyFill="1" applyBorder="1" applyAlignment="1" applyProtection="1">
      <alignment horizontal="center"/>
      <protection/>
    </xf>
    <xf numFmtId="0" fontId="0" fillId="4" borderId="20" xfId="0" applyFill="1" applyBorder="1" applyAlignment="1" applyProtection="1">
      <alignment/>
      <protection/>
    </xf>
    <xf numFmtId="0" fontId="0" fillId="4" borderId="19" xfId="0" applyFill="1" applyBorder="1" applyAlignment="1" applyProtection="1">
      <alignment/>
      <protection/>
    </xf>
    <xf numFmtId="14" fontId="0" fillId="18" borderId="50" xfId="0" applyNumberForma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4" borderId="1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4" borderId="0" xfId="0" applyFont="1" applyFill="1" applyAlignment="1" applyProtection="1">
      <alignment/>
      <protection/>
    </xf>
    <xf numFmtId="0" fontId="53" fillId="34" borderId="0" xfId="0" applyFont="1" applyFill="1" applyAlignment="1" applyProtection="1">
      <alignment horizontal="left" vertical="top"/>
      <protection/>
    </xf>
    <xf numFmtId="0" fontId="3" fillId="4" borderId="35" xfId="0" applyFont="1" applyFill="1" applyBorder="1" applyAlignment="1" applyProtection="1">
      <alignment horizontal="left" vertical="center"/>
      <protection/>
    </xf>
    <xf numFmtId="0" fontId="0" fillId="36" borderId="0" xfId="0" applyFill="1" applyAlignment="1" applyProtection="1">
      <alignment/>
      <protection/>
    </xf>
    <xf numFmtId="0" fontId="5"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0" fontId="4" fillId="34" borderId="0" xfId="0" applyFont="1" applyFill="1" applyBorder="1" applyAlignment="1" applyProtection="1" quotePrefix="1">
      <alignment horizontal="right" vertical="top" wrapText="1"/>
      <protection/>
    </xf>
    <xf numFmtId="0" fontId="3" fillId="0" borderId="0" xfId="0" applyFont="1" applyBorder="1" applyAlignment="1" applyProtection="1">
      <alignment vertical="top"/>
      <protection/>
    </xf>
    <xf numFmtId="0" fontId="0" fillId="36" borderId="0" xfId="0" applyFont="1" applyFill="1" applyBorder="1" applyAlignment="1" applyProtection="1">
      <alignment horizontal="left" vertical="top"/>
      <protection/>
    </xf>
    <xf numFmtId="0" fontId="0" fillId="0" borderId="0" xfId="0" applyBorder="1" applyAlignment="1" applyProtection="1">
      <alignment vertical="top"/>
      <protection/>
    </xf>
    <xf numFmtId="0" fontId="0" fillId="0" borderId="0" xfId="0" applyFont="1" applyFill="1" applyBorder="1" applyAlignment="1" applyProtection="1">
      <alignment vertical="top"/>
      <protection/>
    </xf>
    <xf numFmtId="0" fontId="3" fillId="30" borderId="33" xfId="0" applyFont="1" applyFill="1" applyBorder="1" applyAlignment="1" applyProtection="1">
      <alignment vertical="top"/>
      <protection locked="0"/>
    </xf>
    <xf numFmtId="0" fontId="0" fillId="36" borderId="0" xfId="0" applyFont="1" applyFill="1" applyAlignment="1" applyProtection="1">
      <alignment vertical="center"/>
      <protection/>
    </xf>
    <xf numFmtId="0" fontId="26" fillId="34" borderId="0" xfId="0" applyFont="1" applyFill="1" applyAlignment="1" applyProtection="1">
      <alignment horizontal="center"/>
      <protection/>
    </xf>
    <xf numFmtId="0" fontId="0" fillId="0" borderId="33" xfId="69" applyBorder="1" applyAlignment="1" applyProtection="1">
      <alignment horizontal="center" vertical="top"/>
      <protection/>
    </xf>
    <xf numFmtId="0" fontId="0" fillId="0" borderId="0" xfId="69" applyAlignment="1" applyProtection="1">
      <alignment vertical="top" wrapText="1"/>
      <protection/>
    </xf>
    <xf numFmtId="0" fontId="0" fillId="0" borderId="0" xfId="0" applyFont="1" applyAlignment="1">
      <alignment vertical="top" wrapText="1"/>
    </xf>
    <xf numFmtId="0" fontId="1" fillId="4" borderId="0" xfId="0" applyFont="1" applyFill="1" applyAlignment="1">
      <alignment vertical="center"/>
    </xf>
    <xf numFmtId="0" fontId="0" fillId="4" borderId="20" xfId="0" applyFont="1" applyFill="1" applyBorder="1" applyAlignment="1" applyProtection="1">
      <alignment/>
      <protection/>
    </xf>
    <xf numFmtId="0" fontId="24" fillId="0" borderId="17" xfId="70" applyFont="1" applyBorder="1" applyAlignment="1" applyProtection="1">
      <alignment wrapText="1"/>
      <protection/>
    </xf>
    <xf numFmtId="0" fontId="0" fillId="6" borderId="0" xfId="0" applyFont="1" applyFill="1" applyAlignment="1" applyProtection="1">
      <alignment vertical="top"/>
      <protection/>
    </xf>
    <xf numFmtId="0" fontId="0" fillId="6" borderId="0" xfId="0" applyFill="1" applyBorder="1" applyAlignment="1" applyProtection="1">
      <alignment vertical="top"/>
      <protection/>
    </xf>
    <xf numFmtId="0" fontId="0" fillId="6" borderId="0" xfId="0" applyFont="1" applyFill="1" applyAlignment="1" applyProtection="1">
      <alignment vertical="top"/>
      <protection/>
    </xf>
    <xf numFmtId="0" fontId="0" fillId="6" borderId="48" xfId="0" applyFont="1" applyFill="1" applyBorder="1" applyAlignment="1" applyProtection="1">
      <alignment horizontal="center" vertical="top"/>
      <protection/>
    </xf>
    <xf numFmtId="0" fontId="0" fillId="6" borderId="50" xfId="0" applyFont="1" applyFill="1" applyBorder="1" applyAlignment="1" applyProtection="1">
      <alignment horizontal="center" vertical="top"/>
      <protection/>
    </xf>
    <xf numFmtId="0" fontId="0" fillId="6" borderId="0" xfId="0" applyFont="1" applyFill="1" applyBorder="1" applyAlignment="1" applyProtection="1">
      <alignment horizontal="center" vertical="top"/>
      <protection/>
    </xf>
    <xf numFmtId="0" fontId="0" fillId="6" borderId="33" xfId="0" applyFont="1" applyFill="1" applyBorder="1" applyAlignment="1" applyProtection="1">
      <alignment horizontal="center" vertical="top"/>
      <protection/>
    </xf>
    <xf numFmtId="0" fontId="5" fillId="6" borderId="0" xfId="0" applyFont="1" applyFill="1" applyBorder="1" applyAlignment="1" applyProtection="1">
      <alignment horizontal="left" vertical="top"/>
      <protection/>
    </xf>
    <xf numFmtId="0" fontId="48" fillId="6" borderId="0" xfId="0" applyFont="1" applyFill="1" applyBorder="1" applyAlignment="1" applyProtection="1">
      <alignment horizontal="left" vertical="top" wrapText="1"/>
      <protection/>
    </xf>
    <xf numFmtId="0" fontId="3" fillId="6" borderId="0" xfId="0" applyFont="1" applyFill="1" applyBorder="1" applyAlignment="1" applyProtection="1">
      <alignment vertical="top" wrapText="1"/>
      <protection/>
    </xf>
    <xf numFmtId="0" fontId="3" fillId="6" borderId="33" xfId="0" applyFont="1" applyFill="1" applyBorder="1" applyAlignment="1" applyProtection="1">
      <alignment horizontal="center" vertical="top" wrapText="1"/>
      <protection/>
    </xf>
    <xf numFmtId="0" fontId="0" fillId="6" borderId="0" xfId="0" applyFont="1" applyFill="1" applyAlignment="1" applyProtection="1">
      <alignment/>
      <protection/>
    </xf>
    <xf numFmtId="0" fontId="0" fillId="6" borderId="0" xfId="0" applyFont="1" applyFill="1" applyBorder="1" applyAlignment="1" applyProtection="1">
      <alignment horizontal="left" vertical="top"/>
      <protection/>
    </xf>
    <xf numFmtId="0" fontId="3" fillId="6" borderId="0" xfId="0" applyFont="1" applyFill="1" applyAlignment="1" applyProtection="1">
      <alignment horizontal="left" vertical="top" wrapText="1"/>
      <protection/>
    </xf>
    <xf numFmtId="0" fontId="3" fillId="6" borderId="0" xfId="0" applyFont="1" applyFill="1" applyBorder="1" applyAlignment="1" applyProtection="1">
      <alignment horizontal="left" vertical="top"/>
      <protection/>
    </xf>
    <xf numFmtId="0" fontId="5" fillId="6" borderId="33" xfId="0" applyFont="1" applyFill="1" applyBorder="1" applyAlignment="1" applyProtection="1">
      <alignment horizontal="center" wrapText="1"/>
      <protection/>
    </xf>
    <xf numFmtId="0" fontId="36" fillId="6" borderId="33" xfId="0" applyFont="1" applyFill="1" applyBorder="1" applyAlignment="1" applyProtection="1">
      <alignment horizontal="center" vertical="top" wrapText="1"/>
      <protection/>
    </xf>
    <xf numFmtId="0" fontId="0" fillId="26" borderId="0" xfId="0" applyFont="1" applyFill="1" applyBorder="1" applyAlignment="1" applyProtection="1">
      <alignment horizontal="left" vertical="top" wrapText="1"/>
      <protection/>
    </xf>
    <xf numFmtId="0" fontId="29" fillId="0" borderId="0" xfId="0" applyFont="1" applyAlignment="1">
      <alignment vertical="top" wrapText="1"/>
    </xf>
    <xf numFmtId="0" fontId="8" fillId="34" borderId="0" xfId="0" applyFont="1" applyFill="1" applyAlignment="1">
      <alignment vertical="top" wrapText="1"/>
    </xf>
    <xf numFmtId="0" fontId="3" fillId="0" borderId="0" xfId="0" applyFont="1" applyAlignment="1">
      <alignment vertical="top" wrapText="1"/>
    </xf>
    <xf numFmtId="0" fontId="0" fillId="34" borderId="0" xfId="0" applyFont="1" applyFill="1" applyAlignment="1">
      <alignment vertical="top" wrapText="1"/>
    </xf>
    <xf numFmtId="0" fontId="0" fillId="0" borderId="51" xfId="0" applyFont="1" applyBorder="1" applyAlignment="1">
      <alignment vertical="top" wrapText="1"/>
    </xf>
    <xf numFmtId="0" fontId="0" fillId="0" borderId="41" xfId="0" applyFont="1" applyBorder="1" applyAlignment="1">
      <alignment vertical="top" wrapText="1"/>
    </xf>
    <xf numFmtId="0" fontId="0" fillId="0" borderId="52" xfId="0" applyFont="1" applyBorder="1" applyAlignment="1">
      <alignment vertical="top" wrapText="1"/>
    </xf>
    <xf numFmtId="0" fontId="8" fillId="0" borderId="0" xfId="0" applyFont="1" applyAlignment="1">
      <alignment vertical="top" wrapText="1"/>
    </xf>
    <xf numFmtId="0" fontId="35" fillId="34" borderId="0" xfId="0" applyFont="1" applyFill="1" applyAlignment="1">
      <alignment vertical="top" wrapText="1"/>
    </xf>
    <xf numFmtId="0" fontId="41" fillId="0" borderId="0" xfId="0" applyFont="1" applyAlignment="1">
      <alignment vertical="top" wrapText="1"/>
    </xf>
    <xf numFmtId="0" fontId="0" fillId="26" borderId="51" xfId="0" applyFont="1" applyFill="1" applyBorder="1" applyAlignment="1">
      <alignment vertical="top" wrapText="1"/>
    </xf>
    <xf numFmtId="0" fontId="58" fillId="0" borderId="0" xfId="0" applyFont="1" applyAlignment="1">
      <alignment vertical="top" wrapText="1"/>
    </xf>
    <xf numFmtId="0" fontId="0" fillId="26" borderId="0" xfId="0" applyFont="1" applyFill="1" applyAlignment="1">
      <alignment vertical="top" wrapText="1"/>
    </xf>
    <xf numFmtId="0" fontId="38" fillId="0" borderId="0" xfId="0" applyFont="1" applyAlignment="1">
      <alignment vertical="top" wrapText="1"/>
    </xf>
    <xf numFmtId="0" fontId="43" fillId="0" borderId="0" xfId="0" applyFont="1" applyAlignment="1">
      <alignment vertical="top" wrapText="1"/>
    </xf>
    <xf numFmtId="0" fontId="3" fillId="34" borderId="0" xfId="0" applyFont="1" applyFill="1" applyAlignment="1">
      <alignment vertical="top" wrapText="1"/>
    </xf>
    <xf numFmtId="0" fontId="45" fillId="34" borderId="0" xfId="0" applyFont="1" applyFill="1" applyAlignment="1">
      <alignment vertical="top" wrapText="1"/>
    </xf>
    <xf numFmtId="0" fontId="53" fillId="34" borderId="34" xfId="0" applyFont="1" applyFill="1" applyBorder="1" applyAlignment="1">
      <alignment vertical="top" wrapText="1"/>
    </xf>
    <xf numFmtId="0" fontId="58" fillId="35" borderId="0" xfId="0" applyFont="1" applyFill="1" applyAlignment="1">
      <alignment vertical="top" wrapText="1"/>
    </xf>
    <xf numFmtId="0" fontId="9" fillId="34" borderId="0" xfId="0" applyFont="1" applyFill="1" applyAlignment="1">
      <alignment vertical="top" wrapText="1"/>
    </xf>
    <xf numFmtId="0" fontId="6" fillId="34" borderId="42" xfId="0" applyFont="1" applyFill="1" applyBorder="1" applyAlignment="1">
      <alignment vertical="top" wrapText="1"/>
    </xf>
    <xf numFmtId="0" fontId="6" fillId="34" borderId="34" xfId="0" applyFont="1" applyFill="1" applyBorder="1" applyAlignment="1">
      <alignment vertical="top" wrapText="1"/>
    </xf>
    <xf numFmtId="0" fontId="61" fillId="34" borderId="0" xfId="0" applyFont="1" applyFill="1" applyAlignment="1">
      <alignment vertical="top" wrapText="1"/>
    </xf>
    <xf numFmtId="0" fontId="38" fillId="35" borderId="0" xfId="0" applyFont="1" applyFill="1" applyAlignment="1">
      <alignment vertical="top" wrapText="1"/>
    </xf>
    <xf numFmtId="0" fontId="40" fillId="34" borderId="0" xfId="0" applyFont="1" applyFill="1" applyAlignment="1">
      <alignment vertical="top" wrapText="1"/>
    </xf>
    <xf numFmtId="0" fontId="27" fillId="34" borderId="0" xfId="0" applyFont="1" applyFill="1" applyAlignment="1">
      <alignment vertical="top" wrapText="1"/>
    </xf>
    <xf numFmtId="0" fontId="6" fillId="0" borderId="0" xfId="0" applyFont="1" applyAlignment="1">
      <alignment vertical="top" wrapText="1"/>
    </xf>
    <xf numFmtId="0" fontId="52" fillId="34" borderId="0" xfId="0" applyFont="1" applyFill="1" applyAlignment="1">
      <alignment vertical="top" wrapText="1"/>
    </xf>
    <xf numFmtId="0" fontId="3" fillId="34" borderId="34" xfId="0" applyFont="1" applyFill="1" applyBorder="1" applyAlignment="1">
      <alignment vertical="top" wrapText="1"/>
    </xf>
    <xf numFmtId="0" fontId="62" fillId="35" borderId="0" xfId="0" applyFont="1" applyFill="1" applyAlignment="1">
      <alignment vertical="top" wrapText="1"/>
    </xf>
    <xf numFmtId="0" fontId="9" fillId="0" borderId="0" xfId="0" applyFont="1" applyAlignment="1">
      <alignment vertical="top" wrapText="1"/>
    </xf>
    <xf numFmtId="0" fontId="6" fillId="0" borderId="42" xfId="0" applyFont="1" applyBorder="1" applyAlignment="1">
      <alignment vertical="top" wrapText="1"/>
    </xf>
    <xf numFmtId="0" fontId="6" fillId="0" borderId="34" xfId="0" applyFont="1" applyBorder="1" applyAlignment="1">
      <alignment vertical="top" wrapText="1"/>
    </xf>
    <xf numFmtId="0" fontId="6" fillId="0" borderId="53" xfId="0" applyFont="1" applyBorder="1" applyAlignment="1">
      <alignment vertical="top" wrapText="1"/>
    </xf>
    <xf numFmtId="0" fontId="55" fillId="34" borderId="0" xfId="0" applyFont="1" applyFill="1" applyAlignment="1">
      <alignment vertical="top" wrapText="1"/>
    </xf>
    <xf numFmtId="0" fontId="56" fillId="34" borderId="0" xfId="0" applyFont="1" applyFill="1" applyAlignment="1">
      <alignment vertical="top" wrapText="1"/>
    </xf>
    <xf numFmtId="0" fontId="9" fillId="0" borderId="34" xfId="0" applyFont="1" applyBorder="1" applyAlignment="1">
      <alignment vertical="top" wrapText="1"/>
    </xf>
    <xf numFmtId="0" fontId="5" fillId="0" borderId="42" xfId="0" applyFont="1" applyBorder="1" applyAlignment="1">
      <alignment vertical="top" wrapText="1"/>
    </xf>
    <xf numFmtId="0" fontId="5" fillId="0" borderId="34" xfId="0" applyFont="1" applyBorder="1" applyAlignment="1">
      <alignment vertical="top" wrapText="1"/>
    </xf>
    <xf numFmtId="0" fontId="9" fillId="34" borderId="34" xfId="0" applyFont="1" applyFill="1" applyBorder="1" applyAlignment="1">
      <alignment vertical="top" wrapText="1"/>
    </xf>
    <xf numFmtId="0" fontId="34" fillId="0" borderId="42" xfId="0" applyFont="1" applyBorder="1" applyAlignment="1">
      <alignment vertical="top" wrapText="1"/>
    </xf>
    <xf numFmtId="0" fontId="6" fillId="0" borderId="54" xfId="0" applyFont="1" applyBorder="1" applyAlignment="1">
      <alignment vertical="top" wrapText="1"/>
    </xf>
    <xf numFmtId="0" fontId="6" fillId="0" borderId="51" xfId="0" applyFont="1" applyBorder="1" applyAlignment="1">
      <alignment vertical="top" wrapText="1"/>
    </xf>
    <xf numFmtId="0" fontId="6" fillId="0" borderId="43" xfId="0" applyFont="1" applyBorder="1" applyAlignment="1">
      <alignment vertical="top" wrapText="1"/>
    </xf>
    <xf numFmtId="0" fontId="6" fillId="34" borderId="53" xfId="0" applyFont="1" applyFill="1" applyBorder="1" applyAlignment="1">
      <alignment vertical="top" wrapText="1"/>
    </xf>
    <xf numFmtId="0" fontId="6" fillId="0" borderId="55" xfId="0" applyFont="1" applyBorder="1" applyAlignment="1">
      <alignment vertical="top" wrapText="1"/>
    </xf>
    <xf numFmtId="0" fontId="0" fillId="0" borderId="34" xfId="0" applyFont="1" applyBorder="1" applyAlignment="1">
      <alignment vertical="top" wrapText="1"/>
    </xf>
    <xf numFmtId="0" fontId="0" fillId="0" borderId="42" xfId="0" applyFont="1" applyBorder="1" applyAlignment="1">
      <alignment vertical="top" wrapText="1"/>
    </xf>
    <xf numFmtId="0" fontId="61" fillId="0" borderId="0" xfId="0" applyFont="1" applyAlignment="1">
      <alignment vertical="top" wrapText="1"/>
    </xf>
    <xf numFmtId="0" fontId="53" fillId="34" borderId="0" xfId="0" applyFont="1" applyFill="1" applyAlignment="1">
      <alignment vertical="top" wrapText="1"/>
    </xf>
    <xf numFmtId="0" fontId="34" fillId="34" borderId="42" xfId="0" applyFont="1" applyFill="1" applyBorder="1" applyAlignment="1">
      <alignment vertical="top" wrapText="1"/>
    </xf>
    <xf numFmtId="0" fontId="34" fillId="34" borderId="34" xfId="0" applyFont="1" applyFill="1" applyBorder="1" applyAlignment="1">
      <alignment vertical="top" wrapText="1"/>
    </xf>
    <xf numFmtId="0" fontId="5" fillId="34" borderId="34" xfId="0" applyFont="1" applyFill="1" applyBorder="1" applyAlignment="1">
      <alignment vertical="top" wrapText="1"/>
    </xf>
    <xf numFmtId="0" fontId="34" fillId="34" borderId="0" xfId="0" applyFont="1" applyFill="1" applyAlignment="1">
      <alignment vertical="top" wrapText="1"/>
    </xf>
    <xf numFmtId="0" fontId="0" fillId="4" borderId="0" xfId="0" applyFont="1" applyFill="1" applyAlignment="1">
      <alignment vertical="top" wrapText="1"/>
    </xf>
    <xf numFmtId="0" fontId="0" fillId="6" borderId="0" xfId="0" applyFont="1" applyFill="1" applyAlignment="1">
      <alignment vertical="top" wrapText="1"/>
    </xf>
    <xf numFmtId="0" fontId="59" fillId="4" borderId="0" xfId="0" applyFont="1" applyFill="1" applyAlignment="1">
      <alignment vertical="top" wrapText="1"/>
    </xf>
    <xf numFmtId="0" fontId="35" fillId="0" borderId="0" xfId="0" applyFont="1" applyAlignment="1">
      <alignment vertical="top" wrapText="1"/>
    </xf>
    <xf numFmtId="0" fontId="0" fillId="0" borderId="0" xfId="0" applyFont="1" applyAlignment="1">
      <alignment/>
    </xf>
    <xf numFmtId="0" fontId="3" fillId="0" borderId="34" xfId="0" applyFont="1" applyBorder="1" applyAlignment="1">
      <alignment vertical="top" wrapText="1"/>
    </xf>
    <xf numFmtId="0" fontId="59" fillId="4" borderId="0" xfId="0" applyFont="1" applyFill="1" applyAlignment="1">
      <alignment/>
    </xf>
    <xf numFmtId="0" fontId="0" fillId="4" borderId="0" xfId="0" applyFont="1" applyFill="1" applyAlignment="1">
      <alignment/>
    </xf>
    <xf numFmtId="0" fontId="60" fillId="6" borderId="0" xfId="0" applyFont="1" applyFill="1" applyAlignment="1">
      <alignment wrapText="1"/>
    </xf>
    <xf numFmtId="0" fontId="7" fillId="26" borderId="0" xfId="60" applyFill="1" applyAlignment="1" applyProtection="1">
      <alignment vertical="top" wrapText="1"/>
      <protection/>
    </xf>
    <xf numFmtId="0" fontId="0" fillId="0" borderId="0" xfId="69" applyFont="1" applyAlignment="1" applyProtection="1">
      <alignment vertical="top" wrapText="1"/>
      <protection/>
    </xf>
    <xf numFmtId="0" fontId="0" fillId="0" borderId="28" xfId="0" applyBorder="1" applyAlignment="1" applyProtection="1">
      <alignment vertical="top" wrapText="1"/>
      <protection/>
    </xf>
    <xf numFmtId="0" fontId="0" fillId="0" borderId="29" xfId="0" applyBorder="1" applyAlignment="1" applyProtection="1">
      <alignment vertical="top" wrapText="1"/>
      <protection/>
    </xf>
    <xf numFmtId="0" fontId="0" fillId="0" borderId="32" xfId="0" applyBorder="1" applyAlignment="1" applyProtection="1">
      <alignment vertical="top" wrapText="1"/>
      <protection/>
    </xf>
    <xf numFmtId="0" fontId="0" fillId="0" borderId="56" xfId="0" applyBorder="1" applyAlignment="1" applyProtection="1">
      <alignment vertical="top" wrapText="1"/>
      <protection/>
    </xf>
    <xf numFmtId="0" fontId="0" fillId="0" borderId="30" xfId="0" applyBorder="1" applyAlignment="1" applyProtection="1">
      <alignment vertical="top" wrapText="1"/>
      <protection/>
    </xf>
    <xf numFmtId="0" fontId="0" fillId="0" borderId="31" xfId="0" applyBorder="1" applyAlignment="1" applyProtection="1">
      <alignment vertical="top" wrapText="1"/>
      <protection/>
    </xf>
    <xf numFmtId="0" fontId="7" fillId="34" borderId="0" xfId="60" applyFill="1" applyAlignment="1" applyProtection="1">
      <alignment vertical="top" wrapText="1"/>
      <protection/>
    </xf>
    <xf numFmtId="0" fontId="0" fillId="34" borderId="0" xfId="0" applyFill="1" applyAlignment="1" applyProtection="1">
      <alignment vertical="top" wrapText="1"/>
      <protection/>
    </xf>
    <xf numFmtId="0" fontId="0" fillId="0" borderId="51"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1" xfId="0" applyBorder="1" applyAlignment="1" applyProtection="1">
      <alignment horizontal="center"/>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0" borderId="57" xfId="0" applyBorder="1" applyAlignment="1" applyProtection="1">
      <alignment vertical="top" wrapText="1"/>
      <protection/>
    </xf>
    <xf numFmtId="0" fontId="0" fillId="0" borderId="25" xfId="0" applyBorder="1" applyAlignment="1" applyProtection="1">
      <alignment vertical="top" wrapText="1"/>
      <protection/>
    </xf>
    <xf numFmtId="0" fontId="0" fillId="0" borderId="26" xfId="0" applyBorder="1" applyAlignment="1" applyProtection="1">
      <alignment vertical="top" wrapText="1"/>
      <protection/>
    </xf>
    <xf numFmtId="0" fontId="0" fillId="0" borderId="55" xfId="0" applyBorder="1" applyAlignment="1" applyProtection="1">
      <alignment vertical="top" wrapText="1"/>
      <protection/>
    </xf>
    <xf numFmtId="0" fontId="0" fillId="0" borderId="0" xfId="0" applyFill="1" applyAlignment="1" applyProtection="1">
      <alignment vertical="top" wrapText="1"/>
      <protection/>
    </xf>
    <xf numFmtId="0" fontId="29" fillId="0" borderId="0" xfId="0" applyFont="1" applyAlignment="1" applyProtection="1">
      <alignment vertical="center" wrapText="1"/>
      <protection/>
    </xf>
    <xf numFmtId="0" fontId="0" fillId="0" borderId="0" xfId="0" applyAlignment="1" applyProtection="1">
      <alignment vertical="center" wrapText="1"/>
      <protection/>
    </xf>
    <xf numFmtId="0" fontId="8" fillId="34" borderId="0" xfId="0" applyFont="1" applyFill="1" applyAlignment="1" applyProtection="1">
      <alignment vertical="top" wrapText="1"/>
      <protection/>
    </xf>
    <xf numFmtId="0" fontId="0" fillId="34" borderId="0" xfId="0" applyFont="1" applyFill="1" applyAlignment="1" applyProtection="1">
      <alignment vertical="top" wrapText="1"/>
      <protection/>
    </xf>
    <xf numFmtId="0" fontId="3" fillId="0" borderId="0" xfId="0" applyFont="1" applyAlignment="1" applyProtection="1">
      <alignment vertical="top" wrapText="1"/>
      <protection/>
    </xf>
    <xf numFmtId="0" fontId="0"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41" fillId="0" borderId="0" xfId="0" applyFont="1" applyFill="1" applyAlignment="1" applyProtection="1">
      <alignment horizontal="left" vertical="top" wrapText="1"/>
      <protection/>
    </xf>
    <xf numFmtId="0" fontId="35" fillId="34" borderId="0" xfId="0" applyFont="1" applyFill="1" applyAlignment="1" applyProtection="1">
      <alignment horizontal="left" vertical="top" wrapText="1" indent="2"/>
      <protection/>
    </xf>
    <xf numFmtId="0" fontId="0" fillId="34" borderId="0" xfId="0" applyFont="1" applyFill="1" applyAlignment="1" applyProtection="1">
      <alignment horizontal="justify" vertical="top" wrapText="1"/>
      <protection/>
    </xf>
    <xf numFmtId="0" fontId="0" fillId="37" borderId="33" xfId="0" applyFill="1" applyBorder="1" applyAlignment="1" applyProtection="1">
      <alignment vertical="top" wrapText="1"/>
      <protection/>
    </xf>
    <xf numFmtId="0" fontId="0" fillId="34" borderId="33" xfId="0" applyFont="1" applyFill="1" applyBorder="1" applyAlignment="1" applyProtection="1">
      <alignment vertical="top" wrapText="1"/>
      <protection/>
    </xf>
    <xf numFmtId="0" fontId="3" fillId="34" borderId="0" xfId="0" applyFont="1" applyFill="1" applyAlignment="1" applyProtection="1">
      <alignment vertical="top" wrapText="1"/>
      <protection/>
    </xf>
    <xf numFmtId="0" fontId="45" fillId="34" borderId="0" xfId="0" applyFont="1" applyFill="1" applyAlignment="1" applyProtection="1">
      <alignment horizontal="justify" vertical="top" wrapText="1"/>
      <protection/>
    </xf>
    <xf numFmtId="0" fontId="45" fillId="34" borderId="0" xfId="0" applyFont="1" applyFill="1" applyBorder="1" applyAlignment="1" applyProtection="1">
      <alignment horizontal="justify" vertical="top" wrapText="1"/>
      <protection/>
    </xf>
    <xf numFmtId="0" fontId="0" fillId="0" borderId="0" xfId="0" applyFill="1" applyBorder="1" applyAlignment="1" applyProtection="1">
      <alignment vertical="top" wrapText="1"/>
      <protection/>
    </xf>
    <xf numFmtId="0" fontId="53" fillId="34" borderId="17" xfId="0" applyFont="1" applyFill="1" applyBorder="1" applyAlignment="1" applyProtection="1">
      <alignment vertical="top" wrapText="1"/>
      <protection/>
    </xf>
    <xf numFmtId="0" fontId="38" fillId="0" borderId="0" xfId="0" applyFont="1" applyFill="1" applyAlignment="1" applyProtection="1">
      <alignment horizontal="left" vertical="top" wrapText="1"/>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185" fontId="0" fillId="30" borderId="33" xfId="0" applyNumberFormat="1" applyFill="1" applyBorder="1" applyAlignment="1" applyProtection="1">
      <alignment vertical="top" wrapText="1"/>
      <protection locked="0"/>
    </xf>
    <xf numFmtId="0" fontId="0" fillId="34" borderId="33" xfId="0" applyFont="1" applyFill="1" applyBorder="1" applyAlignment="1" applyProtection="1">
      <alignment vertical="top" wrapText="1"/>
      <protection locked="0"/>
    </xf>
    <xf numFmtId="185" fontId="0" fillId="4" borderId="33" xfId="0" applyNumberFormat="1" applyFill="1" applyBorder="1" applyAlignment="1" applyProtection="1">
      <alignment vertical="top" wrapText="1"/>
      <protection/>
    </xf>
    <xf numFmtId="0" fontId="0" fillId="4" borderId="33" xfId="0" applyFont="1" applyFill="1" applyBorder="1" applyAlignment="1" applyProtection="1">
      <alignment vertical="top" wrapText="1"/>
      <protection/>
    </xf>
    <xf numFmtId="0" fontId="7" fillId="0" borderId="0" xfId="60" applyAlignment="1" applyProtection="1">
      <alignment/>
      <protection/>
    </xf>
    <xf numFmtId="0" fontId="0" fillId="0" borderId="0" xfId="0" applyAlignment="1">
      <alignment/>
    </xf>
    <xf numFmtId="0" fontId="44" fillId="34" borderId="0" xfId="60" applyFont="1" applyFill="1" applyAlignment="1" applyProtection="1">
      <alignment/>
      <protection/>
    </xf>
    <xf numFmtId="0" fontId="45" fillId="34" borderId="0" xfId="0" applyFont="1" applyFill="1" applyAlignment="1" applyProtection="1">
      <alignment/>
      <protection/>
    </xf>
    <xf numFmtId="0" fontId="3" fillId="0" borderId="0" xfId="0" applyFont="1" applyFill="1" applyAlignment="1" applyProtection="1">
      <alignment vertical="top" wrapText="1"/>
      <protection/>
    </xf>
    <xf numFmtId="0" fontId="0" fillId="26" borderId="23" xfId="0" applyFill="1" applyBorder="1" applyAlignment="1" applyProtection="1">
      <alignment horizontal="center" vertical="top" wrapText="1"/>
      <protection/>
    </xf>
    <xf numFmtId="0" fontId="0" fillId="26" borderId="22" xfId="0" applyFill="1" applyBorder="1" applyAlignment="1" applyProtection="1">
      <alignment horizontal="center" vertical="top" wrapText="1"/>
      <protection/>
    </xf>
    <xf numFmtId="0" fontId="0" fillId="26" borderId="21" xfId="0" applyFill="1" applyBorder="1" applyAlignment="1" applyProtection="1">
      <alignment horizontal="center" vertical="top" wrapText="1"/>
      <protection/>
    </xf>
    <xf numFmtId="0" fontId="0" fillId="26" borderId="20"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19" xfId="0" applyFill="1" applyBorder="1" applyAlignment="1" applyProtection="1">
      <alignment horizontal="center" vertical="top" wrapText="1"/>
      <protection/>
    </xf>
    <xf numFmtId="0" fontId="0" fillId="26" borderId="18" xfId="0" applyFill="1" applyBorder="1" applyAlignment="1" applyProtection="1">
      <alignment horizontal="center" vertical="top" wrapText="1"/>
      <protection/>
    </xf>
    <xf numFmtId="0" fontId="0" fillId="26" borderId="17" xfId="0" applyFill="1" applyBorder="1" applyAlignment="1" applyProtection="1">
      <alignment horizontal="center" vertical="top" wrapText="1"/>
      <protection/>
    </xf>
    <xf numFmtId="0" fontId="0" fillId="26" borderId="16" xfId="0" applyFill="1" applyBorder="1" applyAlignment="1" applyProtection="1">
      <alignment horizontal="center" vertical="top" wrapText="1"/>
      <protection/>
    </xf>
    <xf numFmtId="0" fontId="8" fillId="0" borderId="0" xfId="0" applyFont="1" applyFill="1" applyAlignment="1" applyProtection="1">
      <alignment vertical="top" wrapText="1"/>
      <protection/>
    </xf>
    <xf numFmtId="0" fontId="33" fillId="34" borderId="0" xfId="60" applyFont="1" applyFill="1" applyAlignment="1" applyProtection="1">
      <alignment horizontal="left" vertical="top" wrapText="1"/>
      <protection/>
    </xf>
    <xf numFmtId="0" fontId="3" fillId="34" borderId="0" xfId="0" applyFont="1" applyFill="1" applyAlignment="1" applyProtection="1">
      <alignment horizontal="left" vertical="top" wrapText="1"/>
      <protection/>
    </xf>
    <xf numFmtId="0" fontId="57" fillId="36" borderId="0" xfId="0" applyNumberFormat="1" applyFont="1" applyFill="1" applyAlignment="1" applyProtection="1">
      <alignment horizontal="left" vertical="center" wrapText="1"/>
      <protection/>
    </xf>
    <xf numFmtId="0" fontId="0" fillId="0" borderId="0" xfId="0" applyAlignment="1">
      <alignment horizontal="left" vertical="center" wrapText="1"/>
    </xf>
    <xf numFmtId="0" fontId="7" fillId="34" borderId="0" xfId="60" applyFill="1" applyAlignment="1" applyProtection="1">
      <alignment/>
      <protection/>
    </xf>
    <xf numFmtId="0" fontId="0" fillId="0" borderId="0" xfId="0" applyFill="1" applyAlignment="1" applyProtection="1">
      <alignment horizontal="left" vertical="top"/>
      <protection/>
    </xf>
    <xf numFmtId="0" fontId="0" fillId="0" borderId="0" xfId="0" applyFont="1" applyAlignment="1" applyProtection="1">
      <alignment horizontal="left" vertical="top" wrapText="1"/>
      <protection/>
    </xf>
    <xf numFmtId="0" fontId="5" fillId="30" borderId="32" xfId="69" applyNumberFormat="1" applyFont="1" applyFill="1" applyBorder="1" applyAlignment="1" applyProtection="1">
      <alignment vertical="top" wrapText="1"/>
      <protection locked="0"/>
    </xf>
    <xf numFmtId="0" fontId="5" fillId="30" borderId="28" xfId="69" applyNumberFormat="1" applyFont="1" applyFill="1" applyBorder="1" applyAlignment="1" applyProtection="1">
      <alignment vertical="top" wrapText="1"/>
      <protection locked="0"/>
    </xf>
    <xf numFmtId="0" fontId="5" fillId="30" borderId="36" xfId="69" applyNumberFormat="1" applyFont="1" applyFill="1" applyBorder="1" applyAlignment="1" applyProtection="1">
      <alignment vertical="top" wrapText="1"/>
      <protection locked="0"/>
    </xf>
    <xf numFmtId="0" fontId="7" fillId="0" borderId="32" xfId="60" applyBorder="1" applyAlignment="1" applyProtection="1">
      <alignment horizontal="center"/>
      <protection/>
    </xf>
    <xf numFmtId="0" fontId="7" fillId="0" borderId="28" xfId="60" applyBorder="1" applyAlignment="1" applyProtection="1">
      <alignment horizontal="center"/>
      <protection/>
    </xf>
    <xf numFmtId="0" fontId="7" fillId="0" borderId="36" xfId="60" applyBorder="1" applyAlignment="1" applyProtection="1">
      <alignment horizontal="center"/>
      <protection/>
    </xf>
    <xf numFmtId="0" fontId="50" fillId="34" borderId="0" xfId="69" applyFont="1" applyFill="1" applyBorder="1" applyAlignment="1" applyProtection="1">
      <alignment horizontal="left" vertical="top" wrapText="1"/>
      <protection/>
    </xf>
    <xf numFmtId="0" fontId="0" fillId="34" borderId="0" xfId="69" applyFill="1" applyAlignment="1" applyProtection="1">
      <alignment horizontal="left" vertical="top" wrapText="1"/>
      <protection/>
    </xf>
    <xf numFmtId="0" fontId="8" fillId="34" borderId="0" xfId="69" applyFont="1" applyFill="1" applyAlignment="1" applyProtection="1">
      <alignment horizontal="left" vertical="center" wrapText="1"/>
      <protection/>
    </xf>
    <xf numFmtId="0" fontId="2" fillId="35" borderId="0" xfId="69" applyFont="1" applyFill="1" applyBorder="1" applyAlignment="1" applyProtection="1">
      <alignment horizontal="left"/>
      <protection/>
    </xf>
    <xf numFmtId="0" fontId="9" fillId="34" borderId="0" xfId="69" applyFont="1" applyFill="1" applyAlignment="1" applyProtection="1">
      <alignment horizontal="left" vertical="top" wrapText="1"/>
      <protection/>
    </xf>
    <xf numFmtId="0" fontId="0" fillId="34" borderId="0" xfId="69" applyFont="1" applyFill="1" applyAlignment="1" applyProtection="1">
      <alignment horizontal="left" vertical="top" wrapText="1"/>
      <protection/>
    </xf>
    <xf numFmtId="0" fontId="6" fillId="34" borderId="32" xfId="69" applyFont="1" applyFill="1" applyBorder="1" applyAlignment="1" applyProtection="1">
      <alignment horizontal="left" vertical="top" wrapText="1"/>
      <protection/>
    </xf>
    <xf numFmtId="0" fontId="3" fillId="34" borderId="28" xfId="69" applyFont="1" applyFill="1" applyBorder="1" applyAlignment="1" applyProtection="1">
      <alignment horizontal="left" vertical="top" wrapText="1"/>
      <protection/>
    </xf>
    <xf numFmtId="0" fontId="0" fillId="34" borderId="28" xfId="69" applyFont="1" applyFill="1" applyBorder="1" applyAlignment="1" applyProtection="1">
      <alignment horizontal="left" vertical="top" wrapText="1"/>
      <protection/>
    </xf>
    <xf numFmtId="0" fontId="0" fillId="34" borderId="36" xfId="69" applyFont="1" applyFill="1" applyBorder="1" applyAlignment="1" applyProtection="1">
      <alignment horizontal="left" vertical="top" wrapText="1"/>
      <protection/>
    </xf>
    <xf numFmtId="0" fontId="0" fillId="30" borderId="20" xfId="0" applyNumberFormat="1" applyFont="1" applyFill="1" applyBorder="1" applyAlignment="1" applyProtection="1">
      <alignment vertical="top" wrapText="1"/>
      <protection locked="0"/>
    </xf>
    <xf numFmtId="0" fontId="0" fillId="30"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0" fillId="30" borderId="18" xfId="0" applyNumberFormat="1" applyFont="1" applyFill="1" applyBorder="1" applyAlignment="1" applyProtection="1">
      <alignment vertical="top" wrapText="1"/>
      <protection locked="0"/>
    </xf>
    <xf numFmtId="0" fontId="0" fillId="30" borderId="17" xfId="0" applyNumberFormat="1"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30" borderId="23" xfId="0" applyNumberFormat="1" applyFont="1" applyFill="1" applyBorder="1" applyAlignment="1" applyProtection="1">
      <alignment vertical="top" wrapText="1"/>
      <protection locked="0"/>
    </xf>
    <xf numFmtId="0" fontId="0" fillId="30" borderId="22" xfId="0" applyNumberFormat="1"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5" fillId="30" borderId="32" xfId="0" applyNumberFormat="1" applyFont="1" applyFill="1" applyBorder="1" applyAlignment="1" applyProtection="1">
      <alignment horizontal="left" vertical="top"/>
      <protection locked="0"/>
    </xf>
    <xf numFmtId="0" fontId="5" fillId="30" borderId="28" xfId="0" applyNumberFormat="1" applyFont="1" applyFill="1" applyBorder="1" applyAlignment="1" applyProtection="1">
      <alignment horizontal="left" vertical="top"/>
      <protection locked="0"/>
    </xf>
    <xf numFmtId="0" fontId="5" fillId="30" borderId="36" xfId="0" applyNumberFormat="1" applyFont="1" applyFill="1" applyBorder="1" applyAlignment="1" applyProtection="1">
      <alignment horizontal="left" vertical="top"/>
      <protection locked="0"/>
    </xf>
    <xf numFmtId="0" fontId="52" fillId="34" borderId="0" xfId="0" applyFont="1" applyFill="1" applyAlignment="1" applyProtection="1">
      <alignment wrapText="1"/>
      <protection/>
    </xf>
    <xf numFmtId="0" fontId="45" fillId="34" borderId="0" xfId="0" applyFont="1" applyFill="1" applyAlignment="1" applyProtection="1">
      <alignment wrapText="1"/>
      <protection/>
    </xf>
    <xf numFmtId="0" fontId="4" fillId="34" borderId="0" xfId="0" applyFont="1" applyFill="1" applyAlignment="1" applyProtection="1">
      <alignment vertical="top" wrapText="1"/>
      <protection/>
    </xf>
    <xf numFmtId="0" fontId="4" fillId="34" borderId="0" xfId="0" applyFont="1" applyFill="1" applyAlignment="1" applyProtection="1">
      <alignment vertical="top" wrapText="1"/>
      <protection/>
    </xf>
    <xf numFmtId="0" fontId="3" fillId="34" borderId="0" xfId="0" applyFont="1" applyFill="1" applyAlignment="1" applyProtection="1">
      <alignment horizontal="left" vertical="top" wrapText="1"/>
      <protection/>
    </xf>
    <xf numFmtId="0" fontId="9" fillId="34" borderId="0" xfId="0" applyFont="1" applyFill="1" applyAlignment="1" applyProtection="1">
      <alignment horizontal="left" vertical="top" wrapText="1"/>
      <protection/>
    </xf>
    <xf numFmtId="0" fontId="0" fillId="0" borderId="0" xfId="0" applyAlignment="1" applyProtection="1">
      <alignment wrapText="1"/>
      <protection/>
    </xf>
    <xf numFmtId="0" fontId="6" fillId="0" borderId="0" xfId="0" applyFont="1" applyAlignment="1" applyProtection="1">
      <alignment vertical="top" wrapText="1"/>
      <protection/>
    </xf>
    <xf numFmtId="0" fontId="6" fillId="0" borderId="19" xfId="0" applyFont="1" applyBorder="1" applyAlignment="1" applyProtection="1">
      <alignment vertical="top" wrapText="1"/>
      <protection/>
    </xf>
    <xf numFmtId="0" fontId="54" fillId="30" borderId="32" xfId="0" applyFont="1" applyFill="1" applyBorder="1" applyAlignment="1" applyProtection="1">
      <alignment horizontal="left" vertical="top" wrapText="1"/>
      <protection locked="0"/>
    </xf>
    <xf numFmtId="0" fontId="0" fillId="30" borderId="28" xfId="0" applyFill="1"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7" fillId="0" borderId="0" xfId="60" applyFill="1" applyAlignment="1" applyProtection="1">
      <alignment vertical="center"/>
      <protection/>
    </xf>
    <xf numFmtId="0" fontId="0" fillId="0" borderId="0" xfId="0" applyAlignment="1">
      <alignment vertical="center"/>
    </xf>
    <xf numFmtId="0" fontId="0" fillId="0" borderId="0" xfId="0" applyAlignment="1" applyProtection="1">
      <alignment horizontal="left" vertical="top" wrapText="1"/>
      <protection/>
    </xf>
    <xf numFmtId="0" fontId="7" fillId="0" borderId="0" xfId="60" applyAlignment="1" applyProtection="1">
      <alignment horizontal="left"/>
      <protection/>
    </xf>
    <xf numFmtId="0" fontId="4" fillId="34" borderId="0" xfId="0" applyFont="1" applyFill="1" applyAlignment="1" applyProtection="1">
      <alignment horizontal="left" vertical="top" wrapText="1"/>
      <protection/>
    </xf>
    <xf numFmtId="0" fontId="44" fillId="0" borderId="0" xfId="60" applyFont="1" applyFill="1" applyAlignment="1" applyProtection="1">
      <alignment vertical="top"/>
      <protection/>
    </xf>
    <xf numFmtId="0" fontId="44" fillId="0" borderId="0" xfId="60" applyFont="1" applyAlignment="1" applyProtection="1">
      <alignment vertical="top"/>
      <protection/>
    </xf>
    <xf numFmtId="0" fontId="9" fillId="34" borderId="0" xfId="0" applyFont="1" applyFill="1" applyBorder="1" applyAlignment="1" applyProtection="1">
      <alignment vertical="top" wrapText="1"/>
      <protection/>
    </xf>
    <xf numFmtId="0" fontId="0" fillId="0" borderId="0" xfId="0" applyAlignment="1">
      <alignment vertical="top" wrapText="1"/>
    </xf>
    <xf numFmtId="0" fontId="3" fillId="34" borderId="0" xfId="0" applyFont="1" applyFill="1" applyAlignment="1" applyProtection="1">
      <alignment horizontal="left" vertical="top"/>
      <protection/>
    </xf>
    <xf numFmtId="0" fontId="3" fillId="34" borderId="17" xfId="0" applyFont="1" applyFill="1" applyBorder="1" applyAlignment="1" applyProtection="1">
      <alignment horizontal="left" vertical="top" wrapText="1"/>
      <protection/>
    </xf>
    <xf numFmtId="0" fontId="2" fillId="35" borderId="0" xfId="0" applyFont="1" applyFill="1" applyBorder="1" applyAlignment="1" applyProtection="1">
      <alignment horizontal="left" vertical="top"/>
      <protection/>
    </xf>
    <xf numFmtId="0" fontId="5" fillId="30" borderId="32" xfId="0" applyNumberFormat="1" applyFont="1" applyFill="1" applyBorder="1" applyAlignment="1" applyProtection="1">
      <alignment horizontal="left" vertical="top" wrapText="1"/>
      <protection locked="0"/>
    </xf>
    <xf numFmtId="0" fontId="5" fillId="30" borderId="28" xfId="0" applyNumberFormat="1" applyFont="1" applyFill="1" applyBorder="1" applyAlignment="1" applyProtection="1">
      <alignment horizontal="left" vertical="top" wrapText="1"/>
      <protection locked="0"/>
    </xf>
    <xf numFmtId="0" fontId="5" fillId="30" borderId="36" xfId="0" applyNumberFormat="1" applyFont="1" applyFill="1" applyBorder="1" applyAlignment="1" applyProtection="1">
      <alignment horizontal="left" vertical="top" wrapText="1"/>
      <protection locked="0"/>
    </xf>
    <xf numFmtId="0" fontId="5" fillId="30" borderId="32" xfId="0" applyNumberFormat="1" applyFont="1" applyFill="1" applyBorder="1" applyAlignment="1" applyProtection="1">
      <alignment horizontal="left" vertical="top"/>
      <protection locked="0"/>
    </xf>
    <xf numFmtId="0" fontId="3" fillId="34" borderId="0" xfId="0" applyFont="1" applyFill="1" applyAlignment="1" applyProtection="1">
      <alignment horizontal="left" vertical="top"/>
      <protection/>
    </xf>
    <xf numFmtId="0" fontId="5" fillId="30" borderId="32" xfId="0" applyNumberFormat="1" applyFont="1" applyFill="1" applyBorder="1" applyAlignment="1" applyProtection="1" quotePrefix="1">
      <alignment horizontal="left" vertical="top" wrapText="1"/>
      <protection locked="0"/>
    </xf>
    <xf numFmtId="0" fontId="5" fillId="30" borderId="32" xfId="0" applyNumberFormat="1" applyFont="1" applyFill="1" applyBorder="1" applyAlignment="1" applyProtection="1">
      <alignment horizontal="left" vertical="center"/>
      <protection locked="0"/>
    </xf>
    <xf numFmtId="0" fontId="5" fillId="30" borderId="28" xfId="0" applyNumberFormat="1" applyFont="1" applyFill="1" applyBorder="1" applyAlignment="1" applyProtection="1">
      <alignment horizontal="left" vertical="center"/>
      <protection locked="0"/>
    </xf>
    <xf numFmtId="0" fontId="5" fillId="30" borderId="36" xfId="0" applyNumberFormat="1" applyFont="1" applyFill="1" applyBorder="1" applyAlignment="1" applyProtection="1">
      <alignment horizontal="left" vertical="center"/>
      <protection locked="0"/>
    </xf>
    <xf numFmtId="0" fontId="3" fillId="34" borderId="0" xfId="0" applyFont="1" applyFill="1" applyAlignment="1" applyProtection="1">
      <alignment vertical="top"/>
      <protection/>
    </xf>
    <xf numFmtId="0" fontId="9" fillId="34" borderId="19" xfId="0" applyFont="1" applyFill="1" applyBorder="1" applyAlignment="1" applyProtection="1">
      <alignment horizontal="left" vertical="top" wrapText="1"/>
      <protection/>
    </xf>
    <xf numFmtId="0" fontId="0" fillId="0" borderId="28" xfId="0" applyBorder="1" applyAlignment="1" applyProtection="1">
      <alignment/>
      <protection locked="0"/>
    </xf>
    <xf numFmtId="0" fontId="0" fillId="0" borderId="36" xfId="0" applyBorder="1" applyAlignment="1" applyProtection="1">
      <alignment/>
      <protection locked="0"/>
    </xf>
    <xf numFmtId="0" fontId="5" fillId="30" borderId="33" xfId="0" applyFont="1" applyFill="1"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5" fillId="0" borderId="32" xfId="0" applyFont="1" applyFill="1" applyBorder="1" applyAlignment="1" applyProtection="1">
      <alignment vertical="top" wrapText="1"/>
      <protection/>
    </xf>
    <xf numFmtId="0" fontId="5" fillId="0" borderId="36" xfId="0" applyFont="1" applyFill="1" applyBorder="1" applyAlignment="1" applyProtection="1">
      <alignment vertical="top" wrapText="1"/>
      <protection/>
    </xf>
    <xf numFmtId="0" fontId="4" fillId="34" borderId="17" xfId="0" applyFont="1" applyFill="1"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44" fillId="0" borderId="0" xfId="60" applyFont="1" applyAlignment="1" applyProtection="1">
      <alignment vertical="center" wrapText="1"/>
      <protection/>
    </xf>
    <xf numFmtId="0" fontId="5" fillId="30" borderId="33" xfId="0" applyFont="1" applyFill="1" applyBorder="1" applyAlignment="1" applyProtection="1">
      <alignment vertical="center" wrapText="1"/>
      <protection locked="0"/>
    </xf>
    <xf numFmtId="0" fontId="0" fillId="0" borderId="33" xfId="0" applyBorder="1" applyAlignment="1" applyProtection="1">
      <alignment vertical="center" wrapText="1"/>
      <protection locked="0"/>
    </xf>
    <xf numFmtId="0" fontId="38" fillId="4" borderId="32" xfId="0" applyFont="1" applyFill="1" applyBorder="1" applyAlignment="1" applyProtection="1">
      <alignment horizontal="left" vertical="top"/>
      <protection/>
    </xf>
    <xf numFmtId="0" fontId="38" fillId="4" borderId="28" xfId="0" applyFont="1" applyFill="1" applyBorder="1" applyAlignment="1" applyProtection="1">
      <alignment horizontal="left" vertical="top"/>
      <protection/>
    </xf>
    <xf numFmtId="0" fontId="0" fillId="4" borderId="28" xfId="0" applyFill="1" applyBorder="1" applyAlignment="1" applyProtection="1">
      <alignment horizontal="left" vertical="top"/>
      <protection/>
    </xf>
    <xf numFmtId="0" fontId="0" fillId="4" borderId="28" xfId="0" applyFill="1" applyBorder="1" applyAlignment="1" applyProtection="1">
      <alignment vertical="top"/>
      <protection/>
    </xf>
    <xf numFmtId="0" fontId="0" fillId="4" borderId="36" xfId="0" applyFill="1" applyBorder="1" applyAlignment="1" applyProtection="1">
      <alignment vertical="top"/>
      <protection/>
    </xf>
    <xf numFmtId="49" fontId="5" fillId="30" borderId="33" xfId="0" applyNumberFormat="1" applyFont="1" applyFill="1" applyBorder="1" applyAlignment="1" applyProtection="1">
      <alignment horizontal="center" vertical="top" wrapText="1"/>
      <protection locked="0"/>
    </xf>
    <xf numFmtId="0" fontId="0" fillId="0" borderId="33" xfId="0" applyBorder="1" applyAlignment="1" applyProtection="1">
      <alignment horizontal="center" vertical="top" wrapText="1"/>
      <protection locked="0"/>
    </xf>
    <xf numFmtId="0" fontId="6" fillId="0" borderId="33" xfId="0" applyFont="1" applyBorder="1" applyAlignment="1" applyProtection="1">
      <alignment horizontal="center" vertical="top" wrapText="1"/>
      <protection/>
    </xf>
    <xf numFmtId="0" fontId="0" fillId="0" borderId="33" xfId="0" applyBorder="1" applyAlignment="1" applyProtection="1">
      <alignment horizontal="center" vertical="top" wrapText="1"/>
      <protection/>
    </xf>
    <xf numFmtId="0" fontId="9" fillId="0" borderId="17" xfId="0" applyFont="1" applyFill="1"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4" fillId="0" borderId="0" xfId="0" applyFont="1" applyFill="1" applyAlignment="1" applyProtection="1">
      <alignment horizontal="left" vertical="top" wrapText="1"/>
      <protection/>
    </xf>
    <xf numFmtId="0" fontId="56" fillId="34" borderId="0" xfId="0" applyFont="1" applyFill="1" applyBorder="1" applyAlignment="1" applyProtection="1">
      <alignment horizontal="left" vertical="top" wrapText="1"/>
      <protection/>
    </xf>
    <xf numFmtId="0" fontId="45" fillId="34" borderId="0" xfId="0" applyFont="1" applyFill="1" applyAlignment="1" applyProtection="1">
      <alignment horizontal="left" vertical="top" wrapText="1"/>
      <protection/>
    </xf>
    <xf numFmtId="0" fontId="44" fillId="0" borderId="0" xfId="60" applyFont="1" applyFill="1" applyBorder="1" applyAlignment="1" applyProtection="1">
      <alignment horizontal="left" vertical="top"/>
      <protection/>
    </xf>
    <xf numFmtId="0" fontId="8" fillId="34" borderId="0" xfId="0" applyFont="1" applyFill="1" applyAlignment="1" applyProtection="1">
      <alignment horizontal="left" vertical="top" wrapText="1"/>
      <protection/>
    </xf>
    <xf numFmtId="0" fontId="50" fillId="34" borderId="0" xfId="0" applyFont="1" applyFill="1" applyAlignment="1" applyProtection="1">
      <alignment horizontal="left" vertical="top" wrapText="1"/>
      <protection/>
    </xf>
    <xf numFmtId="14" fontId="5" fillId="30" borderId="32" xfId="0" applyNumberFormat="1" applyFont="1" applyFill="1" applyBorder="1" applyAlignment="1" applyProtection="1">
      <alignment vertical="top"/>
      <protection locked="0"/>
    </xf>
    <xf numFmtId="0" fontId="0" fillId="0" borderId="36" xfId="0" applyBorder="1" applyAlignment="1" applyProtection="1">
      <alignment/>
      <protection locked="0"/>
    </xf>
    <xf numFmtId="0" fontId="55" fillId="34" borderId="22" xfId="0" applyFont="1" applyFill="1" applyBorder="1" applyAlignment="1" applyProtection="1">
      <alignment horizontal="left" vertical="top" wrapText="1"/>
      <protection/>
    </xf>
    <xf numFmtId="0" fontId="45" fillId="34" borderId="22" xfId="0" applyFont="1" applyFill="1" applyBorder="1" applyAlignment="1" applyProtection="1">
      <alignment horizontal="left" vertical="top" wrapText="1"/>
      <protection/>
    </xf>
    <xf numFmtId="0" fontId="34" fillId="0" borderId="32" xfId="0" applyFont="1" applyFill="1" applyBorder="1" applyAlignment="1" applyProtection="1">
      <alignment vertical="top" wrapText="1"/>
      <protection/>
    </xf>
    <xf numFmtId="0" fontId="34" fillId="0" borderId="36" xfId="0" applyFont="1" applyFill="1" applyBorder="1" applyAlignment="1" applyProtection="1">
      <alignment vertical="top" wrapText="1"/>
      <protection/>
    </xf>
    <xf numFmtId="0" fontId="5" fillId="30" borderId="32" xfId="0" applyFont="1" applyFill="1" applyBorder="1" applyAlignment="1" applyProtection="1">
      <alignment horizontal="left" vertical="top" wrapText="1"/>
      <protection locked="0"/>
    </xf>
    <xf numFmtId="0" fontId="5" fillId="30" borderId="28" xfId="0" applyFont="1" applyFill="1" applyBorder="1" applyAlignment="1" applyProtection="1">
      <alignment horizontal="left" vertical="top" wrapText="1"/>
      <protection locked="0"/>
    </xf>
    <xf numFmtId="0" fontId="5" fillId="30" borderId="36" xfId="0" applyFont="1" applyFill="1" applyBorder="1" applyAlignment="1" applyProtection="1">
      <alignment horizontal="left" vertical="top" wrapText="1"/>
      <protection locked="0"/>
    </xf>
    <xf numFmtId="0" fontId="5" fillId="30" borderId="23" xfId="0" applyFont="1" applyFill="1" applyBorder="1" applyAlignment="1" applyProtection="1">
      <alignment vertical="top" wrapText="1"/>
      <protection locked="0"/>
    </xf>
    <xf numFmtId="0" fontId="5" fillId="30" borderId="22" xfId="0" applyFont="1" applyFill="1" applyBorder="1" applyAlignment="1" applyProtection="1">
      <alignment vertical="top" wrapText="1"/>
      <protection locked="0"/>
    </xf>
    <xf numFmtId="0" fontId="5" fillId="30" borderId="21" xfId="0" applyFont="1" applyFill="1" applyBorder="1" applyAlignment="1" applyProtection="1">
      <alignment vertical="top" wrapText="1"/>
      <protection locked="0"/>
    </xf>
    <xf numFmtId="0" fontId="3" fillId="0" borderId="17" xfId="0" applyFont="1" applyBorder="1" applyAlignment="1" applyProtection="1">
      <alignment horizontal="left" vertical="top" wrapText="1"/>
      <protection/>
    </xf>
    <xf numFmtId="0" fontId="0" fillId="30" borderId="32" xfId="0" applyFont="1" applyFill="1" applyBorder="1" applyAlignment="1" applyProtection="1">
      <alignment horizontal="left" vertical="top" wrapText="1"/>
      <protection locked="0"/>
    </xf>
    <xf numFmtId="0" fontId="0" fillId="30" borderId="28" xfId="0" applyFont="1" applyFill="1" applyBorder="1" applyAlignment="1" applyProtection="1">
      <alignment horizontal="left" vertical="top" wrapText="1"/>
      <protection locked="0"/>
    </xf>
    <xf numFmtId="0" fontId="0" fillId="30" borderId="36" xfId="0" applyFont="1" applyFill="1" applyBorder="1" applyAlignment="1" applyProtection="1">
      <alignment horizontal="left" vertical="top" wrapText="1"/>
      <protection locked="0"/>
    </xf>
    <xf numFmtId="0" fontId="7" fillId="34" borderId="0" xfId="60" applyFont="1" applyFill="1" applyAlignment="1" applyProtection="1">
      <alignment horizontal="left" vertical="top"/>
      <protection/>
    </xf>
    <xf numFmtId="0" fontId="7" fillId="34" borderId="0" xfId="60" applyFill="1" applyAlignment="1" applyProtection="1">
      <alignment horizontal="left" vertical="top"/>
      <protection/>
    </xf>
    <xf numFmtId="0" fontId="4" fillId="34" borderId="0" xfId="0" applyFont="1" applyFill="1" applyBorder="1" applyAlignment="1" applyProtection="1">
      <alignment horizontal="left" vertical="top" wrapText="1"/>
      <protection/>
    </xf>
    <xf numFmtId="0" fontId="0" fillId="30" borderId="32" xfId="0" applyFont="1" applyFill="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4" borderId="33" xfId="0" applyNumberFormat="1" applyFont="1" applyFill="1" applyBorder="1" applyAlignment="1" applyProtection="1">
      <alignment vertical="top" wrapText="1"/>
      <protection/>
    </xf>
    <xf numFmtId="0" fontId="5" fillId="30" borderId="18" xfId="0" applyFont="1" applyFill="1" applyBorder="1" applyAlignment="1" applyProtection="1">
      <alignment horizontal="left" vertical="top" wrapText="1"/>
      <protection locked="0"/>
    </xf>
    <xf numFmtId="0" fontId="5" fillId="30" borderId="17" xfId="0" applyFont="1" applyFill="1" applyBorder="1" applyAlignment="1" applyProtection="1">
      <alignment horizontal="left" vertical="top" wrapText="1"/>
      <protection locked="0"/>
    </xf>
    <xf numFmtId="0" fontId="5" fillId="30" borderId="16" xfId="0" applyFont="1" applyFill="1" applyBorder="1" applyAlignment="1" applyProtection="1">
      <alignment horizontal="left" vertical="top" wrapText="1"/>
      <protection locked="0"/>
    </xf>
    <xf numFmtId="0" fontId="3" fillId="0" borderId="0" xfId="0" applyFont="1" applyBorder="1" applyAlignment="1" applyProtection="1">
      <alignment horizontal="left" vertical="top" wrapText="1"/>
      <protection/>
    </xf>
    <xf numFmtId="0" fontId="5" fillId="30" borderId="18" xfId="0" applyFont="1" applyFill="1" applyBorder="1" applyAlignment="1" applyProtection="1">
      <alignment vertical="top" wrapText="1"/>
      <protection locked="0"/>
    </xf>
    <xf numFmtId="0" fontId="5" fillId="30" borderId="17" xfId="0" applyFont="1" applyFill="1" applyBorder="1" applyAlignment="1" applyProtection="1">
      <alignment vertical="top" wrapText="1"/>
      <protection locked="0"/>
    </xf>
    <xf numFmtId="0" fontId="5" fillId="30" borderId="16" xfId="0" applyFont="1" applyFill="1" applyBorder="1" applyAlignment="1" applyProtection="1">
      <alignment vertical="top" wrapText="1"/>
      <protection locked="0"/>
    </xf>
    <xf numFmtId="0" fontId="5" fillId="30" borderId="20" xfId="0" applyFont="1" applyFill="1" applyBorder="1" applyAlignment="1" applyProtection="1">
      <alignment vertical="top" wrapText="1"/>
      <protection locked="0"/>
    </xf>
    <xf numFmtId="0" fontId="5" fillId="30" borderId="0" xfId="0" applyFont="1" applyFill="1" applyBorder="1" applyAlignment="1" applyProtection="1">
      <alignment vertical="top" wrapText="1"/>
      <protection locked="0"/>
    </xf>
    <xf numFmtId="0" fontId="5" fillId="30" borderId="19" xfId="0" applyFont="1" applyFill="1" applyBorder="1" applyAlignment="1" applyProtection="1">
      <alignment vertical="top" wrapText="1"/>
      <protection locked="0"/>
    </xf>
    <xf numFmtId="0" fontId="3" fillId="34" borderId="0" xfId="0" applyFont="1" applyFill="1" applyBorder="1" applyAlignment="1" applyProtection="1">
      <alignment horizontal="left" vertical="top" wrapText="1"/>
      <protection/>
    </xf>
    <xf numFmtId="0" fontId="0" fillId="30" borderId="33" xfId="0" applyFont="1" applyFill="1" applyBorder="1" applyAlignment="1" applyProtection="1">
      <alignment horizontal="left" vertical="top" wrapText="1"/>
      <protection locked="0"/>
    </xf>
    <xf numFmtId="0" fontId="5" fillId="30" borderId="23" xfId="0" applyFont="1" applyFill="1" applyBorder="1" applyAlignment="1" applyProtection="1">
      <alignment horizontal="left" vertical="top" wrapText="1"/>
      <protection locked="0"/>
    </xf>
    <xf numFmtId="0" fontId="5" fillId="30" borderId="22" xfId="0" applyFont="1" applyFill="1" applyBorder="1" applyAlignment="1" applyProtection="1">
      <alignment horizontal="left" vertical="top" wrapText="1"/>
      <protection locked="0"/>
    </xf>
    <xf numFmtId="0" fontId="5" fillId="30" borderId="21" xfId="0" applyFont="1" applyFill="1" applyBorder="1" applyAlignment="1" applyProtection="1">
      <alignment horizontal="left" vertical="top" wrapText="1"/>
      <protection locked="0"/>
    </xf>
    <xf numFmtId="0" fontId="9" fillId="0" borderId="17" xfId="0" applyFont="1" applyBorder="1" applyAlignment="1" applyProtection="1">
      <alignment horizontal="left" vertical="top" wrapText="1"/>
      <protection/>
    </xf>
    <xf numFmtId="0" fontId="5" fillId="30" borderId="32" xfId="0" applyFont="1" applyFill="1" applyBorder="1" applyAlignment="1" applyProtection="1">
      <alignment vertical="top" wrapText="1"/>
      <protection locked="0"/>
    </xf>
    <xf numFmtId="0" fontId="5" fillId="30" borderId="28" xfId="0" applyFont="1" applyFill="1" applyBorder="1" applyAlignment="1" applyProtection="1">
      <alignment vertical="top" wrapText="1"/>
      <protection locked="0"/>
    </xf>
    <xf numFmtId="0" fontId="5" fillId="30" borderId="36" xfId="0" applyFont="1" applyFill="1" applyBorder="1" applyAlignment="1" applyProtection="1">
      <alignment vertical="top" wrapText="1"/>
      <protection locked="0"/>
    </xf>
    <xf numFmtId="0" fontId="4" fillId="34" borderId="17" xfId="0" applyFont="1" applyFill="1" applyBorder="1" applyAlignment="1" applyProtection="1">
      <alignment horizontal="left" vertical="top" wrapText="1"/>
      <protection/>
    </xf>
    <xf numFmtId="0" fontId="5" fillId="30" borderId="20" xfId="0" applyFont="1" applyFill="1" applyBorder="1" applyAlignment="1" applyProtection="1">
      <alignment horizontal="left" vertical="top" wrapText="1"/>
      <protection locked="0"/>
    </xf>
    <xf numFmtId="0" fontId="5" fillId="30" borderId="0" xfId="0" applyFont="1" applyFill="1" applyBorder="1" applyAlignment="1" applyProtection="1">
      <alignment horizontal="left" vertical="top" wrapText="1"/>
      <protection locked="0"/>
    </xf>
    <xf numFmtId="0" fontId="5" fillId="30" borderId="19" xfId="0" applyFont="1" applyFill="1" applyBorder="1" applyAlignment="1" applyProtection="1">
      <alignment horizontal="left" vertical="top" wrapText="1"/>
      <protection locked="0"/>
    </xf>
    <xf numFmtId="0" fontId="5" fillId="30" borderId="32" xfId="0" applyFont="1" applyFill="1" applyBorder="1" applyAlignment="1" applyProtection="1">
      <alignment horizontal="left" vertical="top" wrapText="1"/>
      <protection locked="0"/>
    </xf>
    <xf numFmtId="0" fontId="5" fillId="30" borderId="28" xfId="0" applyFont="1" applyFill="1" applyBorder="1" applyAlignment="1" applyProtection="1">
      <alignment horizontal="left" vertical="top" wrapText="1"/>
      <protection locked="0"/>
    </xf>
    <xf numFmtId="0" fontId="0" fillId="0" borderId="36" xfId="0" applyBorder="1" applyAlignment="1" applyProtection="1">
      <alignment vertical="top" wrapText="1"/>
      <protection locked="0"/>
    </xf>
    <xf numFmtId="0" fontId="0" fillId="30" borderId="28" xfId="0" applyFill="1" applyBorder="1" applyAlignment="1" applyProtection="1">
      <alignment vertical="top" wrapText="1"/>
      <protection locked="0"/>
    </xf>
    <xf numFmtId="0" fontId="0" fillId="0" borderId="36" xfId="0" applyBorder="1" applyAlignment="1" applyProtection="1">
      <alignment wrapText="1"/>
      <protection locked="0"/>
    </xf>
    <xf numFmtId="0" fontId="53" fillId="34" borderId="0" xfId="0" applyFont="1" applyFill="1" applyAlignment="1" applyProtection="1">
      <alignment horizontal="left" vertical="top" wrapText="1"/>
      <protection/>
    </xf>
    <xf numFmtId="0" fontId="34" fillId="34" borderId="32" xfId="0" applyFont="1" applyFill="1" applyBorder="1" applyAlignment="1" applyProtection="1">
      <alignment horizontal="left" vertical="top" wrapText="1"/>
      <protection/>
    </xf>
    <xf numFmtId="0" fontId="34" fillId="34" borderId="36" xfId="0" applyFont="1" applyFill="1" applyBorder="1" applyAlignment="1" applyProtection="1">
      <alignment horizontal="left" vertical="top" wrapText="1"/>
      <protection/>
    </xf>
    <xf numFmtId="0" fontId="5" fillId="30" borderId="32" xfId="0" applyFont="1" applyFill="1" applyBorder="1" applyAlignment="1" applyProtection="1">
      <alignment horizontal="center" vertical="top" wrapText="1"/>
      <protection locked="0"/>
    </xf>
    <xf numFmtId="0" fontId="5" fillId="30" borderId="28" xfId="0" applyFont="1" applyFill="1" applyBorder="1" applyAlignment="1" applyProtection="1">
      <alignment horizontal="center" vertical="top" wrapText="1"/>
      <protection locked="0"/>
    </xf>
    <xf numFmtId="0" fontId="5" fillId="30" borderId="36" xfId="0" applyFont="1" applyFill="1" applyBorder="1" applyAlignment="1" applyProtection="1">
      <alignment horizontal="center" vertical="top" wrapText="1"/>
      <protection locked="0"/>
    </xf>
    <xf numFmtId="0" fontId="4" fillId="34" borderId="0" xfId="0" applyFont="1" applyFill="1" applyAlignment="1" applyProtection="1">
      <alignment horizontal="left" vertical="top" wrapText="1"/>
      <protection/>
    </xf>
    <xf numFmtId="0" fontId="34" fillId="34" borderId="23" xfId="0" applyFont="1" applyFill="1" applyBorder="1" applyAlignment="1" applyProtection="1">
      <alignment horizontal="left" vertical="top" wrapText="1"/>
      <protection/>
    </xf>
    <xf numFmtId="0" fontId="0" fillId="34" borderId="21"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18"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5" fillId="34" borderId="32" xfId="0" applyFont="1" applyFill="1" applyBorder="1" applyAlignment="1" applyProtection="1">
      <alignment horizontal="left" vertical="top" wrapText="1"/>
      <protection/>
    </xf>
    <xf numFmtId="0" fontId="0" fillId="34" borderId="36" xfId="0" applyFont="1" applyFill="1" applyBorder="1" applyAlignment="1" applyProtection="1">
      <alignment horizontal="left" vertical="top" wrapText="1"/>
      <protection/>
    </xf>
    <xf numFmtId="0" fontId="9" fillId="34" borderId="0" xfId="0" applyFont="1" applyFill="1" applyAlignment="1" applyProtection="1">
      <alignment vertical="top" wrapText="1"/>
      <protection/>
    </xf>
    <xf numFmtId="0" fontId="6" fillId="0" borderId="32" xfId="0" applyFont="1" applyBorder="1" applyAlignment="1" applyProtection="1">
      <alignment horizontal="left" vertical="top" wrapText="1"/>
      <protection/>
    </xf>
    <xf numFmtId="0" fontId="6" fillId="0" borderId="28" xfId="0" applyFont="1" applyBorder="1" applyAlignment="1" applyProtection="1">
      <alignment horizontal="left" vertical="top" wrapText="1"/>
      <protection/>
    </xf>
    <xf numFmtId="0" fontId="6" fillId="0" borderId="36" xfId="0" applyFont="1" applyBorder="1" applyAlignment="1" applyProtection="1">
      <alignment horizontal="left" vertical="top" wrapText="1"/>
      <protection/>
    </xf>
    <xf numFmtId="0" fontId="8" fillId="0" borderId="0" xfId="0" applyFont="1" applyAlignment="1" applyProtection="1">
      <alignment horizontal="left" wrapText="1"/>
      <protection/>
    </xf>
    <xf numFmtId="0" fontId="5" fillId="30" borderId="33" xfId="0" applyFont="1" applyFill="1" applyBorder="1" applyAlignment="1" applyProtection="1">
      <alignment horizontal="left" vertical="top" wrapText="1" shrinkToFit="1"/>
      <protection locked="0"/>
    </xf>
    <xf numFmtId="0" fontId="34" fillId="34" borderId="21" xfId="0" applyFont="1" applyFill="1" applyBorder="1" applyAlignment="1" applyProtection="1">
      <alignment horizontal="left" vertical="top" wrapText="1"/>
      <protection/>
    </xf>
    <xf numFmtId="0" fontId="34" fillId="34" borderId="20" xfId="0" applyFont="1" applyFill="1" applyBorder="1" applyAlignment="1" applyProtection="1">
      <alignment horizontal="left" vertical="top" wrapText="1"/>
      <protection/>
    </xf>
    <xf numFmtId="0" fontId="34" fillId="34" borderId="19" xfId="0" applyFont="1" applyFill="1" applyBorder="1" applyAlignment="1" applyProtection="1">
      <alignment horizontal="left" vertical="top" wrapText="1"/>
      <protection/>
    </xf>
    <xf numFmtId="0" fontId="34" fillId="34" borderId="18" xfId="0" applyFont="1" applyFill="1" applyBorder="1" applyAlignment="1" applyProtection="1">
      <alignment horizontal="left" vertical="top" wrapText="1"/>
      <protection/>
    </xf>
    <xf numFmtId="0" fontId="34" fillId="34" borderId="16" xfId="0" applyFont="1" applyFill="1" applyBorder="1" applyAlignment="1" applyProtection="1">
      <alignment horizontal="left" vertical="top" wrapText="1"/>
      <protection/>
    </xf>
    <xf numFmtId="0" fontId="6" fillId="0" borderId="33" xfId="0" applyFont="1" applyBorder="1" applyAlignment="1" applyProtection="1">
      <alignment horizontal="left" vertical="top"/>
      <protection/>
    </xf>
    <xf numFmtId="0" fontId="5" fillId="30" borderId="33" xfId="0" applyFont="1" applyFill="1" applyBorder="1" applyAlignment="1" applyProtection="1">
      <alignment horizontal="left" vertical="top" wrapText="1"/>
      <protection locked="0"/>
    </xf>
    <xf numFmtId="0" fontId="5" fillId="30" borderId="33" xfId="0" applyFont="1" applyFill="1" applyBorder="1" applyAlignment="1" applyProtection="1">
      <alignment horizontal="left" vertical="top"/>
      <protection locked="0"/>
    </xf>
    <xf numFmtId="0" fontId="9" fillId="34" borderId="0" xfId="0" applyFont="1" applyFill="1" applyBorder="1" applyAlignment="1" applyProtection="1">
      <alignment horizontal="left" vertical="top" wrapText="1"/>
      <protection/>
    </xf>
    <xf numFmtId="0" fontId="3" fillId="0" borderId="0" xfId="0" applyFont="1" applyAlignment="1" applyProtection="1">
      <alignment horizontal="left" vertical="top" wrapText="1"/>
      <protection/>
    </xf>
    <xf numFmtId="0" fontId="5" fillId="30" borderId="36" xfId="0" applyFont="1" applyFill="1" applyBorder="1" applyAlignment="1" applyProtection="1">
      <alignment horizontal="left" vertical="top" wrapText="1"/>
      <protection locked="0"/>
    </xf>
    <xf numFmtId="0" fontId="6" fillId="0" borderId="33" xfId="0" applyFont="1" applyBorder="1" applyAlignment="1" applyProtection="1">
      <alignment horizontal="left" vertical="top" wrapText="1"/>
      <protection/>
    </xf>
    <xf numFmtId="0" fontId="3" fillId="34" borderId="0" xfId="0" applyFont="1" applyFill="1" applyAlignment="1" applyProtection="1">
      <alignment vertical="top" wrapText="1"/>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Bad"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Gut" xfId="55"/>
    <cellStyle name="Heading 1" xfId="56"/>
    <cellStyle name="Heading 2" xfId="57"/>
    <cellStyle name="Heading 3" xfId="58"/>
    <cellStyle name="Heading 4" xfId="59"/>
    <cellStyle name="Hyperlink" xfId="60"/>
    <cellStyle name="Input" xfId="61"/>
    <cellStyle name="Linked Cell" xfId="62"/>
    <cellStyle name="Neutral" xfId="63"/>
    <cellStyle name="Note" xfId="64"/>
    <cellStyle name="Notiz" xfId="65"/>
    <cellStyle name="Output" xfId="66"/>
    <cellStyle name="Percent" xfId="67"/>
    <cellStyle name="Schlecht" xfId="68"/>
    <cellStyle name="Standard 2" xfId="69"/>
    <cellStyle name="Standard_Outline NIMs template 10-09-30" xfId="70"/>
    <cellStyle name="Title" xfId="71"/>
    <cellStyle name="Total" xfId="72"/>
    <cellStyle name="Überschrift" xfId="73"/>
    <cellStyle name="Überschrift 1" xfId="74"/>
    <cellStyle name="Überschrift 2" xfId="75"/>
    <cellStyle name="Überschrift 3" xfId="76"/>
    <cellStyle name="Überschrift 4" xfId="77"/>
    <cellStyle name="Verknüpfte Zelle" xfId="78"/>
    <cellStyle name="Warning Text" xfId="79"/>
    <cellStyle name="Zelle überprüfen" xfId="80"/>
  </cellStyles>
  <dxfs count="16">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Up">
          <bgColor indexed="9"/>
        </patternFill>
      </fill>
    </dxf>
    <dxf>
      <fill>
        <patternFill patternType="lightUp">
          <bgColor indexed="9"/>
        </patternFill>
      </fill>
    </dxf>
    <dxf>
      <fill>
        <patternFill patternType="lightUp">
          <bgColor indexed="9"/>
        </patternFill>
      </fill>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varam.gov.lv/lat/darbibas_veidi/emisiju_tirdznieciba/aviacija_ets/?doc=14232" TargetMode="External" /><Relationship Id="rId2" Type="http://schemas.openxmlformats.org/officeDocument/2006/relationships/comments" Target="../comments11.xml" /><Relationship Id="rId3" Type="http://schemas.openxmlformats.org/officeDocument/2006/relationships/vmlDrawing" Target="../drawings/vmlDrawing4.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policies/ets/monitoring/index_en.htm" TargetMode="External" /><Relationship Id="rId2" Type="http://schemas.openxmlformats.org/officeDocument/2006/relationships/hyperlink" Target="http://eur-lex.europa.eu/en/index.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c.europa.eu/clima/policies/ets/index_en.htm" TargetMode="External" /><Relationship Id="rId5" Type="http://schemas.openxmlformats.org/officeDocument/2006/relationships/hyperlink" Target="http://ec.europa.eu/clima/policies/transport/aviation/index_en.htm"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showGridLines="0" tabSelected="1" zoomScaleSheetLayoutView="100" zoomScalePageLayoutView="0" workbookViewId="0" topLeftCell="A1">
      <selection activeCell="B6" sqref="B6:I6"/>
    </sheetView>
  </sheetViews>
  <sheetFormatPr defaultColWidth="9.140625" defaultRowHeight="12.75"/>
  <cols>
    <col min="1" max="1" width="4.7109375" style="17" customWidth="1"/>
    <col min="2" max="9" width="12.7109375" style="17" customWidth="1"/>
    <col min="10" max="16384" width="9.140625" style="17" customWidth="1"/>
  </cols>
  <sheetData>
    <row r="1" spans="2:9" ht="35.25" customHeight="1">
      <c r="B1" s="334" t="str">
        <f>Translations!$B$785</f>
        <v>TONNKILOMETRU MONITORINGA PLĀNS</v>
      </c>
      <c r="C1" s="335"/>
      <c r="D1" s="335"/>
      <c r="E1" s="335"/>
      <c r="F1" s="335"/>
      <c r="G1" s="335"/>
      <c r="H1" s="335"/>
      <c r="I1" s="335"/>
    </row>
    <row r="2" ht="12.75">
      <c r="B2" s="59"/>
    </row>
    <row r="3" spans="2:10" ht="29.25" customHeight="1">
      <c r="B3" s="336" t="str">
        <f>Translations!$B$3</f>
        <v>SATURS</v>
      </c>
      <c r="C3" s="328"/>
      <c r="D3" s="328"/>
      <c r="E3" s="328"/>
      <c r="F3" s="328"/>
      <c r="G3" s="328"/>
      <c r="H3" s="328"/>
      <c r="I3" s="328"/>
      <c r="J3" s="60"/>
    </row>
    <row r="4" spans="1:9" s="56" customFormat="1" ht="12.75">
      <c r="A4" s="226">
        <v>0</v>
      </c>
      <c r="B4" s="322" t="str">
        <f>Translations!$B$4</f>
        <v>Norādījumi un nosacījumi</v>
      </c>
      <c r="C4" s="323"/>
      <c r="D4" s="323"/>
      <c r="E4" s="323"/>
      <c r="F4" s="323"/>
      <c r="G4" s="323"/>
      <c r="H4" s="323"/>
      <c r="I4" s="323"/>
    </row>
    <row r="5" spans="1:9" s="56" customFormat="1" ht="12.75">
      <c r="A5" s="226">
        <v>1</v>
      </c>
      <c r="B5" s="322" t="str">
        <f>Translations!$B$5</f>
        <v>Monitoringa plāna versijas</v>
      </c>
      <c r="C5" s="322"/>
      <c r="D5" s="322"/>
      <c r="E5" s="322"/>
      <c r="F5" s="322"/>
      <c r="G5" s="322"/>
      <c r="H5" s="322"/>
      <c r="I5" s="322"/>
    </row>
    <row r="6" spans="1:9" s="56" customFormat="1" ht="12.75">
      <c r="A6" s="226">
        <v>2</v>
      </c>
      <c r="B6" s="322" t="str">
        <f>Translations!$B$6</f>
        <v>Gaisa kuģa operatora identifikācija</v>
      </c>
      <c r="C6" s="322"/>
      <c r="D6" s="323"/>
      <c r="E6" s="323"/>
      <c r="F6" s="323"/>
      <c r="G6" s="323"/>
      <c r="H6" s="323"/>
      <c r="I6" s="323"/>
    </row>
    <row r="7" spans="1:9" s="56" customFormat="1" ht="12.75">
      <c r="A7" s="226">
        <v>3</v>
      </c>
      <c r="B7" s="322" t="str">
        <f>Translations!$B$7</f>
        <v>Kontaktinformācija</v>
      </c>
      <c r="C7" s="322"/>
      <c r="D7" s="322"/>
      <c r="E7" s="322"/>
      <c r="F7" s="322"/>
      <c r="G7" s="322"/>
      <c r="H7" s="322"/>
      <c r="I7" s="322"/>
    </row>
    <row r="8" spans="1:9" s="56" customFormat="1" ht="12.75">
      <c r="A8" s="226">
        <v>4</v>
      </c>
      <c r="B8" s="322" t="str">
        <f>Translations!$B$8</f>
        <v>Emisijas avoti un flotes raksturojums</v>
      </c>
      <c r="C8" s="322"/>
      <c r="D8" s="323"/>
      <c r="E8" s="323"/>
      <c r="F8" s="323"/>
      <c r="G8" s="323"/>
      <c r="H8" s="323"/>
      <c r="I8" s="323"/>
    </row>
    <row r="9" spans="1:9" s="56" customFormat="1" ht="12.75">
      <c r="A9" s="226">
        <v>5</v>
      </c>
      <c r="B9" s="322" t="str">
        <f>Translations!$B$786</f>
        <v>Attālums</v>
      </c>
      <c r="C9" s="322"/>
      <c r="D9" s="322"/>
      <c r="E9" s="322"/>
      <c r="F9" s="322"/>
      <c r="G9" s="322"/>
      <c r="H9" s="322"/>
      <c r="I9" s="322"/>
    </row>
    <row r="10" spans="1:9" s="56" customFormat="1" ht="12.75">
      <c r="A10" s="226">
        <v>6</v>
      </c>
      <c r="B10" s="322" t="str">
        <f>Translations!$B$787</f>
        <v>Komerckrava</v>
      </c>
      <c r="C10" s="322"/>
      <c r="D10" s="322"/>
      <c r="E10" s="322"/>
      <c r="F10" s="322"/>
      <c r="G10" s="322"/>
      <c r="H10" s="322"/>
      <c r="I10" s="322"/>
    </row>
    <row r="11" spans="1:9" s="56" customFormat="1" ht="12.75">
      <c r="A11" s="226">
        <v>7</v>
      </c>
      <c r="B11" s="322" t="str">
        <f>Translations!$B$15</f>
        <v>Pārvaldība</v>
      </c>
      <c r="C11" s="322"/>
      <c r="D11" s="323"/>
      <c r="E11" s="323"/>
      <c r="F11" s="323"/>
      <c r="G11" s="323"/>
      <c r="H11" s="323"/>
      <c r="I11" s="323"/>
    </row>
    <row r="12" spans="1:9" s="56" customFormat="1" ht="12.75">
      <c r="A12" s="226">
        <v>8</v>
      </c>
      <c r="B12" s="322" t="str">
        <f>Translations!$B$16</f>
        <v>Datu plūsmas darbības</v>
      </c>
      <c r="C12" s="322"/>
      <c r="D12" s="322"/>
      <c r="E12" s="322"/>
      <c r="F12" s="322"/>
      <c r="G12" s="322"/>
      <c r="H12" s="322"/>
      <c r="I12" s="322"/>
    </row>
    <row r="13" spans="1:9" s="56" customFormat="1" ht="12.75">
      <c r="A13" s="226">
        <v>9</v>
      </c>
      <c r="B13" s="322" t="str">
        <f>Translations!$B$17</f>
        <v>Kontroles darbības</v>
      </c>
      <c r="C13" s="322"/>
      <c r="D13" s="322"/>
      <c r="E13" s="322"/>
      <c r="F13" s="322"/>
      <c r="G13" s="322"/>
      <c r="H13" s="322"/>
      <c r="I13" s="322"/>
    </row>
    <row r="14" spans="1:9" s="56" customFormat="1" ht="12.75">
      <c r="A14" s="226">
        <v>10</v>
      </c>
      <c r="B14" s="322" t="str">
        <f>Translations!$B$18</f>
        <v>Lietoto definīciju un saīsinājumu saraksts</v>
      </c>
      <c r="C14" s="322"/>
      <c r="D14" s="322"/>
      <c r="E14" s="322"/>
      <c r="F14" s="322"/>
      <c r="G14" s="322"/>
      <c r="H14" s="322"/>
      <c r="I14" s="322"/>
    </row>
    <row r="15" spans="1:9" s="56" customFormat="1" ht="12.75">
      <c r="A15" s="226">
        <v>11</v>
      </c>
      <c r="B15" s="322" t="str">
        <f>Translations!$B$19</f>
        <v>Papildinformācija</v>
      </c>
      <c r="C15" s="322"/>
      <c r="D15" s="322"/>
      <c r="E15" s="322"/>
      <c r="F15" s="322"/>
      <c r="G15" s="322"/>
      <c r="H15" s="322"/>
      <c r="I15" s="322"/>
    </row>
    <row r="16" spans="1:9" s="56" customFormat="1" ht="12.75">
      <c r="A16" s="226">
        <v>12</v>
      </c>
      <c r="B16" s="322" t="str">
        <f>Translations!$B$20</f>
        <v>Dalībvalsts specifiska papildinformācija</v>
      </c>
      <c r="C16" s="322"/>
      <c r="D16" s="323"/>
      <c r="E16" s="323"/>
      <c r="F16" s="323"/>
      <c r="G16" s="323"/>
      <c r="H16" s="323"/>
      <c r="I16" s="323"/>
    </row>
    <row r="17" s="56" customFormat="1" ht="12.75">
      <c r="A17" s="226"/>
    </row>
    <row r="18" ht="12.75">
      <c r="A18" s="61"/>
    </row>
    <row r="19" ht="12.75">
      <c r="A19" s="61"/>
    </row>
    <row r="20" ht="12.75">
      <c r="A20" s="61"/>
    </row>
    <row r="21" spans="2:9" ht="13.5" thickBot="1">
      <c r="B21" s="338" t="str">
        <f>Translations!$B$21</f>
        <v>Informācija par šo datni:</v>
      </c>
      <c r="C21" s="328"/>
      <c r="D21" s="328"/>
      <c r="E21" s="328"/>
      <c r="F21" s="328"/>
      <c r="G21" s="328"/>
      <c r="H21" s="328"/>
      <c r="I21" s="328"/>
    </row>
    <row r="22" spans="2:9" s="20" customFormat="1" ht="12.75" customHeight="1">
      <c r="B22" s="323" t="str">
        <f>Translations!$B$22</f>
        <v>Monitoringa plānu iesniedza:</v>
      </c>
      <c r="C22" s="328"/>
      <c r="D22" s="328"/>
      <c r="E22" s="332"/>
      <c r="F22" s="21">
        <f>IF(ISBLANK('Identification and description'!I7),"",'Identification and description'!I7)</f>
      </c>
      <c r="G22" s="22"/>
      <c r="H22" s="22"/>
      <c r="I22" s="23"/>
    </row>
    <row r="23" spans="2:9" s="20" customFormat="1" ht="12.75">
      <c r="B23" s="333" t="str">
        <f>Translations!$B$23</f>
        <v>Gaisa kuģa operatora unikāls identifikators (CRCO Nr.):</v>
      </c>
      <c r="C23" s="328"/>
      <c r="D23" s="328"/>
      <c r="E23" s="332"/>
      <c r="F23" s="24">
        <f>IF(ISBLANK('Identification and description'!I11),"",'Identification and description'!I11)</f>
      </c>
      <c r="G23" s="25"/>
      <c r="H23" s="25"/>
      <c r="I23" s="26"/>
    </row>
    <row r="24" spans="2:9" s="20" customFormat="1" ht="13.5" thickBot="1">
      <c r="B24" s="337" t="str">
        <f>Translations!$B$24</f>
        <v>Šī monitoringa plāna versijas numurs:</v>
      </c>
      <c r="C24" s="328"/>
      <c r="D24" s="328"/>
      <c r="E24" s="332"/>
      <c r="F24" s="215">
        <f>IF(ISBLANK('Identification and description'!I17),"",'Identification and description'!I17)</f>
      </c>
      <c r="G24" s="27"/>
      <c r="H24" s="27"/>
      <c r="I24" s="28"/>
    </row>
    <row r="25" ht="12.75">
      <c r="H25" s="62"/>
    </row>
    <row r="26" spans="2:9" ht="12.75">
      <c r="B26" s="327" t="str">
        <f>Translations!$B$25</f>
        <v>Ja jūsu kompetentā iestāde pieprasa, lai iesniedzat parakstītu monitoringa plāna papīra eksemplāru, lūdzu, parakstieties zemāk:</v>
      </c>
      <c r="C26" s="327"/>
      <c r="D26" s="327"/>
      <c r="E26" s="327"/>
      <c r="F26" s="327"/>
      <c r="G26" s="327"/>
      <c r="H26" s="328"/>
      <c r="I26" s="328"/>
    </row>
    <row r="27" spans="2:9" ht="12.75">
      <c r="B27" s="327"/>
      <c r="C27" s="327"/>
      <c r="D27" s="327"/>
      <c r="E27" s="327"/>
      <c r="F27" s="327"/>
      <c r="G27" s="327"/>
      <c r="H27" s="328"/>
      <c r="I27" s="328"/>
    </row>
    <row r="33" spans="2:7" ht="13.5" thickBot="1">
      <c r="B33" s="58"/>
      <c r="D33" s="58"/>
      <c r="E33" s="58"/>
      <c r="F33" s="63"/>
      <c r="G33" s="63"/>
    </row>
    <row r="34" spans="2:9" ht="12.75">
      <c r="B34" s="326" t="str">
        <f>Translations!$B$26</f>
        <v>Datums</v>
      </c>
      <c r="C34" s="326"/>
      <c r="D34" s="326"/>
      <c r="E34" s="58"/>
      <c r="F34" s="324" t="str">
        <f>Translations!$B$27</f>
        <v>Juridiski atbildīgās personas 
vārds, uzvārds un paraksts</v>
      </c>
      <c r="G34" s="324"/>
      <c r="H34" s="324"/>
      <c r="I34" s="324"/>
    </row>
    <row r="35" spans="6:9" ht="12.75">
      <c r="F35" s="325"/>
      <c r="G35" s="325"/>
      <c r="H35" s="325"/>
      <c r="I35" s="325"/>
    </row>
    <row r="39" spans="1:9" ht="13.5" thickBot="1">
      <c r="A39" s="61"/>
      <c r="B39" s="338" t="str">
        <f>Translations!$B$28</f>
        <v>Informācija par veidnes versiju:</v>
      </c>
      <c r="C39" s="328"/>
      <c r="D39" s="328"/>
      <c r="E39" s="328"/>
      <c r="F39" s="328"/>
      <c r="G39" s="328"/>
      <c r="H39" s="328"/>
      <c r="I39" s="328"/>
    </row>
    <row r="40" spans="2:7" ht="12.75">
      <c r="B40" s="64" t="str">
        <f>Translations!$B$29</f>
        <v>Veidni sagatavoja:</v>
      </c>
      <c r="C40" s="65"/>
      <c r="D40" s="65"/>
      <c r="E40" s="329" t="str">
        <f>VersionDocumentation!B4</f>
        <v>Latvia</v>
      </c>
      <c r="F40" s="330"/>
      <c r="G40" s="331"/>
    </row>
    <row r="41" spans="2:7" ht="12.75">
      <c r="B41" s="66" t="str">
        <f>Translations!$B$30</f>
        <v>Publicēšanas datums:</v>
      </c>
      <c r="C41" s="67"/>
      <c r="D41" s="68"/>
      <c r="E41" s="69">
        <f>VersionDocumentation!B3</f>
        <v>41114</v>
      </c>
      <c r="F41" s="316"/>
      <c r="G41" s="317"/>
    </row>
    <row r="42" spans="2:7" ht="12.75">
      <c r="B42" s="66" t="str">
        <f>Translations!$B$31</f>
        <v>Valodas versija:</v>
      </c>
      <c r="C42" s="68"/>
      <c r="D42" s="68"/>
      <c r="E42" s="318" t="str">
        <f>VersionDocumentation!B5</f>
        <v>Latvian</v>
      </c>
      <c r="F42" s="316"/>
      <c r="G42" s="317"/>
    </row>
    <row r="43" spans="2:7" ht="13.5" thickBot="1">
      <c r="B43" s="70" t="str">
        <f>Translations!$B$32</f>
        <v>Atsauces datnes nosaukums:</v>
      </c>
      <c r="C43" s="71"/>
      <c r="D43" s="71"/>
      <c r="E43" s="319" t="str">
        <f>VersionDocumentation!C3</f>
        <v>MP P3 TKM_LV_lv_240712.xls</v>
      </c>
      <c r="F43" s="320"/>
      <c r="G43" s="321"/>
    </row>
  </sheetData>
  <sheetProtection sheet="1" objects="1" scenarios="1" formatCells="0" formatColumns="0" formatRows="0"/>
  <mergeCells count="27">
    <mergeCell ref="B24:E24"/>
    <mergeCell ref="B39:I39"/>
    <mergeCell ref="B12:I12"/>
    <mergeCell ref="B13:I13"/>
    <mergeCell ref="B14:I14"/>
    <mergeCell ref="B15:I15"/>
    <mergeCell ref="B16:I16"/>
    <mergeCell ref="B21:I21"/>
    <mergeCell ref="B1:I1"/>
    <mergeCell ref="B3:I3"/>
    <mergeCell ref="B4:I4"/>
    <mergeCell ref="B5:I5"/>
    <mergeCell ref="B9:I9"/>
    <mergeCell ref="B10:I10"/>
    <mergeCell ref="B6:I6"/>
    <mergeCell ref="B7:I7"/>
    <mergeCell ref="B8:I8"/>
    <mergeCell ref="F41:G41"/>
    <mergeCell ref="E42:G42"/>
    <mergeCell ref="E43:G43"/>
    <mergeCell ref="B11:I11"/>
    <mergeCell ref="F34:I35"/>
    <mergeCell ref="B34:D34"/>
    <mergeCell ref="B26:I27"/>
    <mergeCell ref="E40:G40"/>
    <mergeCell ref="B22:E22"/>
    <mergeCell ref="B23:E23"/>
  </mergeCells>
  <hyperlinks>
    <hyperlink ref="B4" location="'Guidelines and conditions'!A1" display="Guidelines and conditions"/>
    <hyperlink ref="B5" location="'List of MP versions'!A1" display="List of Monitoring Plan versions"/>
    <hyperlink ref="B6" location="'Identification and description'!H6" display="Identification of the aircraft operator"/>
    <hyperlink ref="B7" location="'Identification and description'!H145" display="Contact details"/>
    <hyperlink ref="B8" location="'Emission sources'!F8" display="Emission sources"/>
    <hyperlink ref="B11" location="Management!C10" display="Management"/>
    <hyperlink ref="B14" location="Management!A43" display="List of definitions and abreviations used"/>
    <hyperlink ref="B15" location="Management!A54" display="Additional information"/>
    <hyperlink ref="B16" location="Management!A54" display="Additional information"/>
    <hyperlink ref="B7:C7" location="'Identification and description'!A1" display="Contact details"/>
    <hyperlink ref="B16:C16" location="'MS specific content'!A1" display="Member State specific further information"/>
    <hyperlink ref="B6:C6" location="'Identification and description'!A1" display="Identification of the aircraft operator"/>
    <hyperlink ref="B8:C8" location="'Emission sources'!A1" display="Emission sources and fleet characteristics"/>
    <hyperlink ref="B11:C11" location="Management!A1" display="Management"/>
    <hyperlink ref="B12" location="Management!C10" display="Management"/>
    <hyperlink ref="B12:C12" location="Management!A1" display="Management"/>
    <hyperlink ref="B13" location="Management!C10" display="Management"/>
    <hyperlink ref="B13:C13" location="Management!A1" display="Management"/>
    <hyperlink ref="B5:I5" location="MPversions!A1" display="List of Monitoring Plan versions"/>
    <hyperlink ref="B7:I7" location="'Identification and description'!B76" display="Contact details"/>
    <hyperlink ref="B12:I12" location="Management!B34" display="Data Flow Activities"/>
    <hyperlink ref="B13:I13" location="Management!B60" display="Control Activities"/>
    <hyperlink ref="B14:I14" location="Management!B127" display="List of definitions and abbreviations used"/>
    <hyperlink ref="B15:I15" location="Management!B143" display="Additional information"/>
    <hyperlink ref="B9:I9" location="'Tonne-kilometres'!A1" display="Distance"/>
    <hyperlink ref="B10:I10" location="'Tonne-kilometres'!B32" display="Payload"/>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H38" sqref="H38"/>
    </sheetView>
  </sheetViews>
  <sheetFormatPr defaultColWidth="9.140625" defaultRowHeight="12.75"/>
  <cols>
    <col min="1" max="16384" width="9.140625" style="17" customWidth="1"/>
  </cols>
  <sheetData>
    <row r="2" ht="23.25">
      <c r="A2" s="16" t="s">
        <v>561</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tabColor rgb="FF0070C0"/>
  </sheetPr>
  <dimension ref="A1:B840"/>
  <sheetViews>
    <sheetView zoomScalePageLayoutView="0" workbookViewId="0" topLeftCell="A105">
      <selection activeCell="B237" sqref="B237"/>
    </sheetView>
  </sheetViews>
  <sheetFormatPr defaultColWidth="9.140625" defaultRowHeight="12.75"/>
  <cols>
    <col min="1" max="1" width="8.28125" style="15" customWidth="1"/>
    <col min="2" max="2" width="70.7109375" style="228" customWidth="1"/>
    <col min="3" max="16384" width="9.140625" style="15" customWidth="1"/>
  </cols>
  <sheetData>
    <row r="1" spans="1:2" ht="15">
      <c r="A1" s="14" t="s">
        <v>559</v>
      </c>
      <c r="B1" s="232" t="s">
        <v>560</v>
      </c>
    </row>
    <row r="2" spans="1:2" ht="26.25">
      <c r="A2" s="227">
        <v>1</v>
      </c>
      <c r="B2" s="251" t="s">
        <v>62</v>
      </c>
    </row>
    <row r="3" spans="1:2" ht="18">
      <c r="A3" s="227">
        <v>2</v>
      </c>
      <c r="B3" s="252" t="s">
        <v>901</v>
      </c>
    </row>
    <row r="4" spans="1:2" ht="12.75">
      <c r="A4" s="227">
        <v>3</v>
      </c>
      <c r="B4" s="229" t="s">
        <v>902</v>
      </c>
    </row>
    <row r="5" spans="1:2" ht="12.75">
      <c r="A5" s="227">
        <v>4</v>
      </c>
      <c r="B5" s="229" t="s">
        <v>903</v>
      </c>
    </row>
    <row r="6" spans="1:2" ht="12.75">
      <c r="A6" s="227">
        <v>5</v>
      </c>
      <c r="B6" s="229" t="s">
        <v>9</v>
      </c>
    </row>
    <row r="7" spans="1:2" ht="12.75">
      <c r="A7" s="227">
        <v>6</v>
      </c>
      <c r="B7" s="229" t="s">
        <v>904</v>
      </c>
    </row>
    <row r="8" spans="1:2" ht="12.75">
      <c r="A8" s="227">
        <v>7</v>
      </c>
      <c r="B8" s="229" t="s">
        <v>905</v>
      </c>
    </row>
    <row r="9" spans="1:2" ht="12.75">
      <c r="A9" s="227">
        <v>8</v>
      </c>
      <c r="B9" s="229" t="s">
        <v>906</v>
      </c>
    </row>
    <row r="10" spans="1:2" ht="12.75">
      <c r="A10" s="227">
        <v>9</v>
      </c>
      <c r="B10" s="229" t="s">
        <v>907</v>
      </c>
    </row>
    <row r="11" spans="1:2" ht="12.75">
      <c r="A11" s="227">
        <v>10</v>
      </c>
      <c r="B11" s="229" t="s">
        <v>908</v>
      </c>
    </row>
    <row r="12" spans="1:2" ht="12.75">
      <c r="A12" s="227">
        <v>11</v>
      </c>
      <c r="B12" s="229" t="s">
        <v>10</v>
      </c>
    </row>
    <row r="13" spans="1:2" ht="12.75">
      <c r="A13" s="227">
        <v>12</v>
      </c>
      <c r="B13" s="229" t="s">
        <v>909</v>
      </c>
    </row>
    <row r="14" spans="1:2" ht="12.75">
      <c r="A14" s="227">
        <v>13</v>
      </c>
      <c r="B14" s="229" t="s">
        <v>910</v>
      </c>
    </row>
    <row r="15" spans="1:2" ht="12.75">
      <c r="A15" s="227">
        <v>14</v>
      </c>
      <c r="B15" s="229" t="s">
        <v>911</v>
      </c>
    </row>
    <row r="16" spans="1:2" ht="12.75">
      <c r="A16" s="227">
        <v>15</v>
      </c>
      <c r="B16" s="229" t="s">
        <v>912</v>
      </c>
    </row>
    <row r="17" spans="1:2" ht="12.75">
      <c r="A17" s="227">
        <v>16</v>
      </c>
      <c r="B17" s="229" t="s">
        <v>913</v>
      </c>
    </row>
    <row r="18" spans="1:2" ht="12.75">
      <c r="A18" s="227">
        <v>17</v>
      </c>
      <c r="B18" s="229" t="s">
        <v>914</v>
      </c>
    </row>
    <row r="19" spans="1:2" ht="12.75">
      <c r="A19" s="227">
        <v>18</v>
      </c>
      <c r="B19" s="229" t="s">
        <v>915</v>
      </c>
    </row>
    <row r="20" spans="1:2" ht="12.75">
      <c r="A20" s="227">
        <v>19</v>
      </c>
      <c r="B20" s="229" t="s">
        <v>916</v>
      </c>
    </row>
    <row r="21" spans="1:2" ht="12.75">
      <c r="A21" s="227">
        <v>20</v>
      </c>
      <c r="B21" s="253" t="s">
        <v>39</v>
      </c>
    </row>
    <row r="22" spans="1:2" ht="12.75">
      <c r="A22" s="227">
        <v>21</v>
      </c>
      <c r="B22" s="254" t="s">
        <v>917</v>
      </c>
    </row>
    <row r="23" spans="1:2" ht="12.75">
      <c r="A23" s="227">
        <v>22</v>
      </c>
      <c r="B23" s="229" t="s">
        <v>11</v>
      </c>
    </row>
    <row r="24" spans="1:2" ht="12.75">
      <c r="A24" s="227">
        <v>23</v>
      </c>
      <c r="B24" s="254" t="s">
        <v>918</v>
      </c>
    </row>
    <row r="25" spans="1:2" ht="39" thickBot="1">
      <c r="A25" s="227">
        <v>24</v>
      </c>
      <c r="B25" s="253" t="s">
        <v>919</v>
      </c>
    </row>
    <row r="26" spans="1:2" ht="13.5" thickBot="1">
      <c r="A26" s="227">
        <v>25</v>
      </c>
      <c r="B26" s="255" t="s">
        <v>920</v>
      </c>
    </row>
    <row r="27" spans="1:2" ht="25.5">
      <c r="A27" s="227">
        <v>26</v>
      </c>
      <c r="B27" s="255" t="s">
        <v>921</v>
      </c>
    </row>
    <row r="28" spans="1:2" ht="13.5" thickBot="1">
      <c r="A28" s="227">
        <v>27</v>
      </c>
      <c r="B28" s="253" t="s">
        <v>922</v>
      </c>
    </row>
    <row r="29" spans="1:2" ht="13.5" thickBot="1">
      <c r="A29" s="227">
        <v>28</v>
      </c>
      <c r="B29" s="256" t="s">
        <v>923</v>
      </c>
    </row>
    <row r="30" spans="1:2" ht="13.5" thickBot="1">
      <c r="A30" s="227">
        <v>29</v>
      </c>
      <c r="B30" s="257" t="s">
        <v>924</v>
      </c>
    </row>
    <row r="31" spans="1:2" ht="13.5" thickBot="1">
      <c r="A31" s="227">
        <v>30</v>
      </c>
      <c r="B31" s="257" t="s">
        <v>925</v>
      </c>
    </row>
    <row r="32" spans="1:2" ht="13.5" thickBot="1">
      <c r="A32" s="227">
        <v>31</v>
      </c>
      <c r="B32" s="257" t="s">
        <v>40</v>
      </c>
    </row>
    <row r="33" spans="1:2" ht="18">
      <c r="A33" s="227">
        <v>32</v>
      </c>
      <c r="B33" s="258" t="s">
        <v>926</v>
      </c>
    </row>
    <row r="34" spans="1:2" ht="76.5">
      <c r="A34" s="227">
        <v>33</v>
      </c>
      <c r="B34" s="229" t="s">
        <v>12</v>
      </c>
    </row>
    <row r="35" spans="1:2" ht="12.75">
      <c r="A35" s="227">
        <v>34</v>
      </c>
      <c r="B35" s="254" t="s">
        <v>927</v>
      </c>
    </row>
    <row r="36" spans="1:2" ht="38.25">
      <c r="A36" s="227">
        <v>35</v>
      </c>
      <c r="B36" s="229" t="s">
        <v>928</v>
      </c>
    </row>
    <row r="37" spans="1:2" ht="38.25">
      <c r="A37" s="227">
        <v>36</v>
      </c>
      <c r="B37" s="254" t="s">
        <v>929</v>
      </c>
    </row>
    <row r="38" spans="1:2" ht="12.75">
      <c r="A38" s="227">
        <v>37</v>
      </c>
      <c r="B38" t="s">
        <v>930</v>
      </c>
    </row>
    <row r="39" spans="1:2" ht="38.25">
      <c r="A39" s="227">
        <v>38</v>
      </c>
      <c r="B39" s="254" t="s">
        <v>931</v>
      </c>
    </row>
    <row r="40" spans="1:2" ht="38.25">
      <c r="A40" s="227">
        <v>39</v>
      </c>
      <c r="B40" s="259" t="s">
        <v>13</v>
      </c>
    </row>
    <row r="41" spans="1:2" ht="12.75">
      <c r="A41" s="227">
        <v>40</v>
      </c>
      <c r="B41" s="254" t="s">
        <v>932</v>
      </c>
    </row>
    <row r="42" spans="1:2" ht="102">
      <c r="A42" s="227">
        <v>41</v>
      </c>
      <c r="B42" s="259" t="s">
        <v>14</v>
      </c>
    </row>
    <row r="43" spans="1:2" ht="63.75">
      <c r="A43" s="227">
        <v>42</v>
      </c>
      <c r="B43" s="254" t="s">
        <v>15</v>
      </c>
    </row>
    <row r="44" spans="1:2" ht="12.75">
      <c r="A44" s="227">
        <v>43</v>
      </c>
      <c r="B44" s="254" t="s">
        <v>933</v>
      </c>
    </row>
    <row r="45" spans="1:2" ht="12.75">
      <c r="A45" s="227">
        <v>44</v>
      </c>
      <c r="B45" s="229" t="s">
        <v>547</v>
      </c>
    </row>
    <row r="46" spans="1:2" ht="76.5">
      <c r="A46" s="227">
        <v>45</v>
      </c>
      <c r="B46" s="229" t="s">
        <v>16</v>
      </c>
    </row>
    <row r="47" spans="1:2" ht="51">
      <c r="A47" s="227">
        <v>46</v>
      </c>
      <c r="B47" s="253" t="s">
        <v>934</v>
      </c>
    </row>
    <row r="48" spans="1:2" ht="15.75">
      <c r="A48" s="227">
        <v>47</v>
      </c>
      <c r="B48" s="260" t="s">
        <v>41</v>
      </c>
    </row>
    <row r="49" spans="1:2" ht="63.75" customHeight="1">
      <c r="A49" s="227">
        <v>48</v>
      </c>
      <c r="B49" s="253" t="s">
        <v>17</v>
      </c>
    </row>
    <row r="50" spans="1:2" ht="25.5">
      <c r="A50" s="227">
        <v>49</v>
      </c>
      <c r="B50" s="229" t="s">
        <v>935</v>
      </c>
    </row>
    <row r="51" spans="1:2" ht="25.5">
      <c r="A51" s="227">
        <v>50</v>
      </c>
      <c r="B51" s="229" t="s">
        <v>42</v>
      </c>
    </row>
    <row r="52" spans="1:2" ht="38.25">
      <c r="A52" s="227">
        <v>51</v>
      </c>
      <c r="B52" s="229" t="s">
        <v>936</v>
      </c>
    </row>
    <row r="53" spans="1:2" ht="12.75">
      <c r="A53" s="227">
        <v>52</v>
      </c>
      <c r="B53" s="254" t="s">
        <v>937</v>
      </c>
    </row>
    <row r="54" spans="1:2" ht="13.5" thickBot="1">
      <c r="A54" s="227">
        <v>53</v>
      </c>
      <c r="B54" s="229" t="s">
        <v>938</v>
      </c>
    </row>
    <row r="55" spans="1:2" ht="63.75">
      <c r="A55" s="227">
        <v>54</v>
      </c>
      <c r="B55" s="261" t="s">
        <v>70</v>
      </c>
    </row>
    <row r="56" spans="1:2" ht="89.25">
      <c r="A56" s="227">
        <v>55</v>
      </c>
      <c r="B56" s="229" t="s">
        <v>63</v>
      </c>
    </row>
    <row r="57" spans="1:2" ht="76.5">
      <c r="A57" s="227">
        <v>56</v>
      </c>
      <c r="B57" s="229" t="s">
        <v>939</v>
      </c>
    </row>
    <row r="58" spans="1:2" ht="12.75">
      <c r="A58" s="227">
        <v>57</v>
      </c>
      <c r="B58" s="229" t="s">
        <v>940</v>
      </c>
    </row>
    <row r="59" spans="1:2" ht="25.5" customHeight="1">
      <c r="A59" s="227">
        <v>58</v>
      </c>
      <c r="B59" s="229" t="s">
        <v>941</v>
      </c>
    </row>
    <row r="60" spans="1:2" ht="102">
      <c r="A60" s="227">
        <v>59</v>
      </c>
      <c r="B60" s="253" t="s">
        <v>64</v>
      </c>
    </row>
    <row r="61" spans="1:2" ht="15">
      <c r="A61" s="227">
        <v>60</v>
      </c>
      <c r="B61" s="262" t="s">
        <v>942</v>
      </c>
    </row>
    <row r="62" spans="1:2" ht="12.75">
      <c r="A62" s="227">
        <v>61</v>
      </c>
      <c r="B62" s="253" t="s">
        <v>943</v>
      </c>
    </row>
    <row r="63" spans="1:2" ht="12.75">
      <c r="A63" s="227">
        <v>62</v>
      </c>
      <c r="B63" s="254" t="s">
        <v>944</v>
      </c>
    </row>
    <row r="64" spans="1:2" ht="12.75">
      <c r="A64" s="227">
        <v>63</v>
      </c>
      <c r="B64" s="229" t="s">
        <v>945</v>
      </c>
    </row>
    <row r="65" spans="1:2" ht="12.75">
      <c r="A65" s="227">
        <v>64</v>
      </c>
      <c r="B65" s="254" t="s">
        <v>946</v>
      </c>
    </row>
    <row r="66" spans="1:2" ht="12.75">
      <c r="A66" s="227">
        <v>65</v>
      </c>
      <c r="B66" s="229" t="s">
        <v>582</v>
      </c>
    </row>
    <row r="67" spans="1:2" ht="12.75">
      <c r="A67" s="227">
        <v>66</v>
      </c>
      <c r="B67" s="229" t="s">
        <v>947</v>
      </c>
    </row>
    <row r="68" spans="1:2" ht="12.75">
      <c r="A68" s="227">
        <v>67</v>
      </c>
      <c r="B68" s="229" t="s">
        <v>546</v>
      </c>
    </row>
    <row r="69" spans="1:2" ht="12.75">
      <c r="A69" s="227">
        <v>68</v>
      </c>
      <c r="B69" s="254" t="s">
        <v>948</v>
      </c>
    </row>
    <row r="70" spans="1:2" ht="12.75">
      <c r="A70" s="227">
        <v>69</v>
      </c>
      <c r="B70" s="253" t="s">
        <v>949</v>
      </c>
    </row>
    <row r="71" spans="1:2" ht="12.75">
      <c r="A71" s="227">
        <v>70</v>
      </c>
      <c r="B71" s="314" t="s">
        <v>71</v>
      </c>
    </row>
    <row r="72" spans="1:2" ht="12.75">
      <c r="A72" s="227">
        <v>71</v>
      </c>
      <c r="B72" s="229" t="s">
        <v>950</v>
      </c>
    </row>
    <row r="73" spans="1:2" ht="12.75">
      <c r="A73" s="227">
        <v>72</v>
      </c>
      <c r="B73" s="263" t="s">
        <v>951</v>
      </c>
    </row>
    <row r="74" spans="1:2" ht="15.75">
      <c r="A74" s="227">
        <v>73</v>
      </c>
      <c r="B74" s="264" t="s">
        <v>43</v>
      </c>
    </row>
    <row r="75" spans="1:2" ht="76.5">
      <c r="A75" s="227">
        <v>74</v>
      </c>
      <c r="B75" s="229" t="s">
        <v>65</v>
      </c>
    </row>
    <row r="76" spans="1:2" ht="51">
      <c r="A76" s="227">
        <v>75</v>
      </c>
      <c r="B76" s="229" t="s">
        <v>44</v>
      </c>
    </row>
    <row r="77" spans="1:2" ht="63.75">
      <c r="A77" s="227">
        <v>76</v>
      </c>
      <c r="B77" s="229" t="s">
        <v>952</v>
      </c>
    </row>
    <row r="78" spans="1:2" ht="12.75">
      <c r="A78" s="227">
        <v>77</v>
      </c>
      <c r="B78" s="265" t="s">
        <v>953</v>
      </c>
    </row>
    <row r="79" spans="1:2" ht="12.75">
      <c r="A79" s="227">
        <v>78</v>
      </c>
      <c r="B79" s="266" t="s">
        <v>954</v>
      </c>
    </row>
    <row r="80" spans="1:2" ht="12.75">
      <c r="A80" s="227">
        <v>79</v>
      </c>
      <c r="B80" s="267" t="s">
        <v>955</v>
      </c>
    </row>
    <row r="81" spans="1:2" ht="13.5" thickBot="1">
      <c r="A81" s="227">
        <v>80</v>
      </c>
      <c r="B81" s="268" t="s">
        <v>956</v>
      </c>
    </row>
    <row r="82" spans="1:2" ht="25.5">
      <c r="A82" s="227">
        <v>81</v>
      </c>
      <c r="B82" s="267" t="s">
        <v>957</v>
      </c>
    </row>
    <row r="83" spans="1:2" ht="12.75">
      <c r="A83" s="227">
        <v>82</v>
      </c>
      <c r="B83" s="267" t="s">
        <v>958</v>
      </c>
    </row>
    <row r="84" spans="1:2" ht="25.5">
      <c r="A84" s="227">
        <v>83</v>
      </c>
      <c r="B84" s="267" t="s">
        <v>959</v>
      </c>
    </row>
    <row r="85" spans="1:2" ht="12.75">
      <c r="A85" s="227">
        <v>84</v>
      </c>
      <c r="B85" s="267" t="s">
        <v>960</v>
      </c>
    </row>
    <row r="86" spans="1:2" ht="25.5">
      <c r="A86" s="227">
        <v>85</v>
      </c>
      <c r="B86" s="267" t="s">
        <v>961</v>
      </c>
    </row>
    <row r="87" spans="1:2" ht="15">
      <c r="A87" s="227">
        <v>86</v>
      </c>
      <c r="B87" s="262" t="s">
        <v>962</v>
      </c>
    </row>
    <row r="88" spans="1:2" ht="18">
      <c r="A88" s="227">
        <v>87</v>
      </c>
      <c r="B88" s="252" t="s">
        <v>963</v>
      </c>
    </row>
    <row r="89" spans="1:2" ht="15">
      <c r="A89" s="227">
        <v>88</v>
      </c>
      <c r="B89" s="269" t="s">
        <v>964</v>
      </c>
    </row>
    <row r="90" spans="1:2" ht="22.5">
      <c r="A90" s="227">
        <v>89</v>
      </c>
      <c r="B90" s="270" t="s">
        <v>965</v>
      </c>
    </row>
    <row r="91" spans="1:2" ht="33.75">
      <c r="A91" s="227">
        <v>90</v>
      </c>
      <c r="B91" s="270" t="s">
        <v>18</v>
      </c>
    </row>
    <row r="92" spans="1:2" ht="22.5">
      <c r="A92" s="227">
        <v>91</v>
      </c>
      <c r="B92" s="270" t="s">
        <v>966</v>
      </c>
    </row>
    <row r="93" spans="1:2" ht="57" thickBot="1">
      <c r="A93" s="227">
        <v>92</v>
      </c>
      <c r="B93" s="270" t="s">
        <v>19</v>
      </c>
    </row>
    <row r="94" spans="1:2" ht="13.5" thickBot="1">
      <c r="A94" s="227">
        <v>93</v>
      </c>
      <c r="B94" s="271" t="s">
        <v>967</v>
      </c>
    </row>
    <row r="95" spans="1:2" ht="13.5" thickBot="1">
      <c r="A95" s="227">
        <v>94</v>
      </c>
      <c r="B95" s="272" t="s">
        <v>968</v>
      </c>
    </row>
    <row r="96" spans="1:2" ht="13.5" thickBot="1">
      <c r="A96" s="227">
        <v>95</v>
      </c>
      <c r="B96" s="272" t="s">
        <v>969</v>
      </c>
    </row>
    <row r="97" spans="1:2" ht="23.25" thickBot="1">
      <c r="A97" s="227">
        <v>96</v>
      </c>
      <c r="B97" s="272" t="s">
        <v>970</v>
      </c>
    </row>
    <row r="98" spans="1:2" ht="12.75">
      <c r="A98" s="227">
        <v>97</v>
      </c>
      <c r="B98" s="273" t="s">
        <v>971</v>
      </c>
    </row>
    <row r="99" spans="1:2" ht="36">
      <c r="A99" s="227">
        <v>98</v>
      </c>
      <c r="B99" s="252" t="s">
        <v>20</v>
      </c>
    </row>
    <row r="100" spans="1:2" ht="15.75">
      <c r="A100" s="227">
        <v>99</v>
      </c>
      <c r="B100" s="274" t="s">
        <v>9</v>
      </c>
    </row>
    <row r="101" spans="1:2" ht="12.75">
      <c r="A101" s="227">
        <v>100</v>
      </c>
      <c r="B101" s="266" t="s">
        <v>21</v>
      </c>
    </row>
    <row r="102" spans="1:2" ht="12.75">
      <c r="A102" s="227">
        <v>101</v>
      </c>
      <c r="B102" s="229"/>
    </row>
    <row r="103" spans="1:2" ht="22.5">
      <c r="A103" s="227">
        <v>102</v>
      </c>
      <c r="B103" s="270" t="s">
        <v>972</v>
      </c>
    </row>
    <row r="104" spans="1:2" ht="25.5">
      <c r="A104" s="227">
        <v>103</v>
      </c>
      <c r="B104" s="266" t="s">
        <v>22</v>
      </c>
    </row>
    <row r="105" spans="1:2" ht="22.5">
      <c r="A105" s="227">
        <v>104</v>
      </c>
      <c r="B105" s="270" t="s">
        <v>973</v>
      </c>
    </row>
    <row r="106" spans="1:2" ht="12.75">
      <c r="A106" s="227">
        <v>105</v>
      </c>
      <c r="B106" s="266" t="s">
        <v>974</v>
      </c>
    </row>
    <row r="107" spans="1:2" ht="56.25">
      <c r="A107" s="227">
        <v>106</v>
      </c>
      <c r="B107" s="270" t="s">
        <v>66</v>
      </c>
    </row>
    <row r="108" spans="1:2" ht="12.75">
      <c r="A108" s="227">
        <v>107</v>
      </c>
      <c r="B108" s="266" t="s">
        <v>975</v>
      </c>
    </row>
    <row r="109" spans="1:2" ht="33.75">
      <c r="A109" s="227">
        <v>108</v>
      </c>
      <c r="B109" s="275" t="s">
        <v>45</v>
      </c>
    </row>
    <row r="110" spans="1:2" ht="12.75">
      <c r="A110" s="227">
        <v>109</v>
      </c>
      <c r="B110" s="276" t="s">
        <v>976</v>
      </c>
    </row>
    <row r="111" spans="1:2" ht="22.5">
      <c r="A111" s="227">
        <v>110</v>
      </c>
      <c r="B111" s="270" t="s">
        <v>46</v>
      </c>
    </row>
    <row r="112" spans="1:2" ht="25.5">
      <c r="A112" s="227">
        <v>111</v>
      </c>
      <c r="B112" s="229" t="s">
        <v>977</v>
      </c>
    </row>
    <row r="113" spans="1:2" ht="38.25">
      <c r="A113" s="227">
        <v>112</v>
      </c>
      <c r="B113" s="266" t="s">
        <v>23</v>
      </c>
    </row>
    <row r="114" spans="1:2" ht="33.75">
      <c r="A114" s="227">
        <v>113</v>
      </c>
      <c r="B114" s="270" t="s">
        <v>24</v>
      </c>
    </row>
    <row r="115" spans="1:2" ht="38.25">
      <c r="A115" s="227">
        <v>114</v>
      </c>
      <c r="B115" s="266" t="s">
        <v>978</v>
      </c>
    </row>
    <row r="116" spans="1:2" ht="33.75">
      <c r="A116" s="227">
        <v>115</v>
      </c>
      <c r="B116" s="270" t="s">
        <v>979</v>
      </c>
    </row>
    <row r="117" spans="1:2" ht="38.25">
      <c r="A117" s="227">
        <v>116</v>
      </c>
      <c r="B117" s="266" t="s">
        <v>980</v>
      </c>
    </row>
    <row r="118" spans="1:2" ht="12.75">
      <c r="A118" s="227">
        <v>117</v>
      </c>
      <c r="B118" s="229"/>
    </row>
    <row r="119" spans="1:2" ht="33.75">
      <c r="A119" s="227">
        <v>118</v>
      </c>
      <c r="B119" s="270" t="s">
        <v>981</v>
      </c>
    </row>
    <row r="120" spans="1:2" ht="12.75">
      <c r="A120" s="227">
        <v>119</v>
      </c>
      <c r="B120" s="266" t="s">
        <v>25</v>
      </c>
    </row>
    <row r="121" spans="1:2" ht="12.75">
      <c r="A121" s="227">
        <v>120</v>
      </c>
      <c r="B121" s="270" t="s">
        <v>982</v>
      </c>
    </row>
    <row r="122" spans="1:2" ht="12.75">
      <c r="A122" s="227">
        <v>121</v>
      </c>
      <c r="B122" s="266" t="s">
        <v>983</v>
      </c>
    </row>
    <row r="123" spans="1:2" ht="33.75">
      <c r="A123" s="227">
        <v>122</v>
      </c>
      <c r="B123" s="270" t="s">
        <v>26</v>
      </c>
    </row>
    <row r="124" spans="1:2" ht="25.5" customHeight="1">
      <c r="A124" s="227">
        <v>123</v>
      </c>
      <c r="B124" s="266" t="s">
        <v>27</v>
      </c>
    </row>
    <row r="125" spans="1:2" ht="12.75">
      <c r="A125" s="227">
        <v>124</v>
      </c>
      <c r="B125" s="277" t="s">
        <v>28</v>
      </c>
    </row>
    <row r="126" spans="1:2" ht="12.75">
      <c r="A126" s="227">
        <v>125</v>
      </c>
      <c r="B126" s="277" t="s">
        <v>984</v>
      </c>
    </row>
    <row r="127" spans="1:2" ht="12.75">
      <c r="A127" s="227">
        <v>126</v>
      </c>
      <c r="B127" s="277" t="s">
        <v>985</v>
      </c>
    </row>
    <row r="128" spans="1:2" ht="12.75">
      <c r="A128" s="227">
        <v>127</v>
      </c>
      <c r="B128" s="277" t="s">
        <v>986</v>
      </c>
    </row>
    <row r="129" spans="1:2" ht="12.75" customHeight="1">
      <c r="A129" s="227">
        <v>128</v>
      </c>
      <c r="B129" s="266" t="s">
        <v>29</v>
      </c>
    </row>
    <row r="130" spans="1:2" ht="12.75">
      <c r="A130" s="227">
        <v>129</v>
      </c>
      <c r="B130" s="277" t="s">
        <v>987</v>
      </c>
    </row>
    <row r="131" spans="1:2" ht="12.75">
      <c r="A131" s="227">
        <v>130</v>
      </c>
      <c r="B131" s="277" t="s">
        <v>987</v>
      </c>
    </row>
    <row r="132" spans="1:2" ht="12.75">
      <c r="A132" s="227">
        <v>131</v>
      </c>
      <c r="B132" s="277" t="s">
        <v>988</v>
      </c>
    </row>
    <row r="133" spans="1:2" ht="12.75">
      <c r="A133" s="227">
        <v>132</v>
      </c>
      <c r="B133" s="277" t="s">
        <v>989</v>
      </c>
    </row>
    <row r="134" spans="1:2" ht="12.75">
      <c r="A134" s="227">
        <v>133</v>
      </c>
      <c r="B134" s="277" t="s">
        <v>990</v>
      </c>
    </row>
    <row r="135" spans="1:2" ht="12.75">
      <c r="A135" s="227">
        <v>134</v>
      </c>
      <c r="B135" s="277" t="s">
        <v>991</v>
      </c>
    </row>
    <row r="136" spans="1:2" ht="12.75">
      <c r="A136" s="227">
        <v>135</v>
      </c>
      <c r="B136" s="277" t="s">
        <v>992</v>
      </c>
    </row>
    <row r="137" spans="1:2" ht="38.25">
      <c r="A137" s="227">
        <v>136</v>
      </c>
      <c r="B137" s="266" t="s">
        <v>30</v>
      </c>
    </row>
    <row r="138" spans="1:2" ht="25.5">
      <c r="A138" s="227">
        <v>137</v>
      </c>
      <c r="B138" s="266" t="s">
        <v>993</v>
      </c>
    </row>
    <row r="139" spans="1:2" ht="33.75">
      <c r="A139" s="227">
        <v>138</v>
      </c>
      <c r="B139" s="270" t="s">
        <v>994</v>
      </c>
    </row>
    <row r="140" spans="1:2" ht="38.25">
      <c r="A140" s="227">
        <v>139</v>
      </c>
      <c r="B140" s="278" t="s">
        <v>995</v>
      </c>
    </row>
    <row r="141" spans="1:2" ht="25.5">
      <c r="A141" s="227">
        <v>140</v>
      </c>
      <c r="B141" s="266" t="s">
        <v>31</v>
      </c>
    </row>
    <row r="142" spans="1:2" ht="33.75">
      <c r="A142" s="227">
        <v>141</v>
      </c>
      <c r="B142" s="270" t="s">
        <v>32</v>
      </c>
    </row>
    <row r="143" spans="1:2" ht="12.75">
      <c r="A143" s="227">
        <v>142</v>
      </c>
      <c r="B143" s="277" t="s">
        <v>33</v>
      </c>
    </row>
    <row r="144" spans="1:2" ht="22.5">
      <c r="A144" s="227">
        <v>143</v>
      </c>
      <c r="B144" s="270" t="s">
        <v>34</v>
      </c>
    </row>
    <row r="145" spans="1:2" ht="12.75">
      <c r="A145" s="227">
        <v>144</v>
      </c>
      <c r="B145" s="277" t="s">
        <v>996</v>
      </c>
    </row>
    <row r="146" spans="1:2" ht="12.75">
      <c r="A146" s="227">
        <v>145</v>
      </c>
      <c r="B146" s="277" t="s">
        <v>997</v>
      </c>
    </row>
    <row r="147" spans="1:2" ht="13.5" thickBot="1">
      <c r="A147" s="227">
        <v>146</v>
      </c>
      <c r="B147" s="279" t="s">
        <v>998</v>
      </c>
    </row>
    <row r="148" spans="1:2" ht="15">
      <c r="A148" s="227">
        <v>147</v>
      </c>
      <c r="B148" s="280" t="s">
        <v>999</v>
      </c>
    </row>
    <row r="149" spans="1:2" ht="12.75">
      <c r="A149" s="227">
        <v>148</v>
      </c>
      <c r="B149" s="266" t="s">
        <v>1000</v>
      </c>
    </row>
    <row r="150" spans="1:2" ht="33.75">
      <c r="A150" s="227">
        <v>149</v>
      </c>
      <c r="B150" s="270" t="s">
        <v>35</v>
      </c>
    </row>
    <row r="151" spans="1:2" ht="12.75">
      <c r="A151" s="227">
        <v>150</v>
      </c>
      <c r="B151" s="266" t="s">
        <v>1001</v>
      </c>
    </row>
    <row r="152" spans="1:2" ht="12.75">
      <c r="A152" s="227">
        <v>151</v>
      </c>
      <c r="B152" s="266" t="s">
        <v>1002</v>
      </c>
    </row>
    <row r="153" spans="1:2" ht="12.75">
      <c r="A153" s="227">
        <v>152</v>
      </c>
      <c r="B153" s="266" t="s">
        <v>1003</v>
      </c>
    </row>
    <row r="154" spans="1:2" ht="12.75">
      <c r="A154" s="227">
        <v>153</v>
      </c>
      <c r="B154" s="266" t="s">
        <v>1004</v>
      </c>
    </row>
    <row r="155" spans="1:2" ht="12.75">
      <c r="A155" s="227">
        <v>154</v>
      </c>
      <c r="B155" s="266" t="s">
        <v>36</v>
      </c>
    </row>
    <row r="156" spans="1:2" ht="12.75">
      <c r="A156" s="227">
        <v>155</v>
      </c>
      <c r="B156" s="266" t="s">
        <v>1005</v>
      </c>
    </row>
    <row r="157" spans="1:2" ht="12.75">
      <c r="A157" s="227">
        <v>156</v>
      </c>
      <c r="B157" s="266" t="s">
        <v>1006</v>
      </c>
    </row>
    <row r="158" spans="1:2" ht="25.5">
      <c r="A158" s="227">
        <v>157</v>
      </c>
      <c r="B158" s="229" t="s">
        <v>1007</v>
      </c>
    </row>
    <row r="159" spans="1:2" ht="12.75">
      <c r="A159" s="227">
        <v>158</v>
      </c>
      <c r="B159" s="266" t="s">
        <v>1008</v>
      </c>
    </row>
    <row r="160" spans="1:2" ht="25.5">
      <c r="A160" s="227">
        <v>159</v>
      </c>
      <c r="B160" s="229" t="s">
        <v>888</v>
      </c>
    </row>
    <row r="161" spans="1:2" ht="33.75">
      <c r="A161" s="227">
        <v>160</v>
      </c>
      <c r="B161" s="270" t="s">
        <v>74</v>
      </c>
    </row>
    <row r="162" spans="1:2" ht="12.75">
      <c r="A162" s="227">
        <v>161</v>
      </c>
      <c r="B162" s="253" t="s">
        <v>1009</v>
      </c>
    </row>
    <row r="163" spans="1:2" ht="12.75">
      <c r="A163" s="227">
        <v>162</v>
      </c>
      <c r="B163" s="253" t="s">
        <v>1009</v>
      </c>
    </row>
    <row r="164" spans="1:2" ht="12.75">
      <c r="A164" s="227">
        <v>163</v>
      </c>
      <c r="B164" s="253" t="s">
        <v>1010</v>
      </c>
    </row>
    <row r="165" spans="1:2" ht="12.75">
      <c r="A165" s="227">
        <v>164</v>
      </c>
      <c r="B165" s="253" t="s">
        <v>1011</v>
      </c>
    </row>
    <row r="166" spans="1:2" ht="12.75">
      <c r="A166" s="227">
        <v>165</v>
      </c>
      <c r="B166" s="253" t="s">
        <v>1012</v>
      </c>
    </row>
    <row r="167" spans="1:2" ht="12.75">
      <c r="A167" s="227">
        <v>166</v>
      </c>
      <c r="B167" s="253" t="s">
        <v>1013</v>
      </c>
    </row>
    <row r="168" spans="1:2" ht="12.75">
      <c r="A168" s="227">
        <v>167</v>
      </c>
      <c r="B168" s="229" t="s">
        <v>1014</v>
      </c>
    </row>
    <row r="169" spans="1:2" ht="18">
      <c r="A169" s="227">
        <v>168</v>
      </c>
      <c r="B169" s="252" t="s">
        <v>1015</v>
      </c>
    </row>
    <row r="170" spans="1:2" ht="15.75">
      <c r="A170" s="227">
        <v>169</v>
      </c>
      <c r="B170" s="274" t="s">
        <v>1016</v>
      </c>
    </row>
    <row r="171" spans="1:2" ht="15.75">
      <c r="A171" s="227">
        <v>170</v>
      </c>
      <c r="B171" s="264" t="s">
        <v>1017</v>
      </c>
    </row>
    <row r="172" spans="1:2" ht="25.5">
      <c r="A172" s="227">
        <v>171</v>
      </c>
      <c r="B172" s="266" t="s">
        <v>1018</v>
      </c>
    </row>
    <row r="173" spans="1:2" ht="45">
      <c r="A173" s="227">
        <v>172</v>
      </c>
      <c r="B173" s="281" t="s">
        <v>1019</v>
      </c>
    </row>
    <row r="174" spans="1:2" ht="33.75">
      <c r="A174" s="227">
        <v>173</v>
      </c>
      <c r="B174" s="281" t="s">
        <v>1020</v>
      </c>
    </row>
    <row r="175" spans="1:2" ht="33.75">
      <c r="A175" s="227">
        <v>174</v>
      </c>
      <c r="B175" s="281" t="s">
        <v>56</v>
      </c>
    </row>
    <row r="176" spans="1:2" ht="45">
      <c r="A176" s="227">
        <v>175</v>
      </c>
      <c r="B176" s="281" t="s">
        <v>67</v>
      </c>
    </row>
    <row r="177" spans="1:2" ht="13.5" thickBot="1">
      <c r="A177" s="227">
        <v>176</v>
      </c>
      <c r="B177" s="266" t="s">
        <v>1021</v>
      </c>
    </row>
    <row r="178" spans="1:2" ht="23.25" thickBot="1">
      <c r="A178" s="227">
        <v>177</v>
      </c>
      <c r="B178" s="282" t="s">
        <v>494</v>
      </c>
    </row>
    <row r="179" spans="1:2" ht="13.5" thickBot="1">
      <c r="A179" s="227">
        <v>178</v>
      </c>
      <c r="B179" s="283" t="s">
        <v>495</v>
      </c>
    </row>
    <row r="180" spans="1:2" ht="12.75" customHeight="1" thickBot="1">
      <c r="A180" s="227">
        <v>179</v>
      </c>
      <c r="B180" s="284" t="s">
        <v>496</v>
      </c>
    </row>
    <row r="181" spans="1:2" ht="23.25" thickBot="1">
      <c r="A181" s="227">
        <v>180</v>
      </c>
      <c r="B181" s="284" t="s">
        <v>1022</v>
      </c>
    </row>
    <row r="182" spans="1:2" ht="23.25" thickBot="1">
      <c r="A182" s="227">
        <v>181</v>
      </c>
      <c r="B182" s="284" t="s">
        <v>1023</v>
      </c>
    </row>
    <row r="183" spans="1:2" ht="13.5" thickBot="1">
      <c r="A183" s="227">
        <v>182</v>
      </c>
      <c r="B183" s="284" t="s">
        <v>1024</v>
      </c>
    </row>
    <row r="184" spans="1:2" ht="13.5" thickBot="1">
      <c r="A184" s="227">
        <v>183</v>
      </c>
      <c r="B184" s="284" t="s">
        <v>1025</v>
      </c>
    </row>
    <row r="185" spans="1:2" ht="13.5" thickBot="1">
      <c r="A185" s="227">
        <v>184</v>
      </c>
      <c r="B185" s="284" t="s">
        <v>1026</v>
      </c>
    </row>
    <row r="186" spans="1:2" ht="45">
      <c r="A186" s="227">
        <v>185</v>
      </c>
      <c r="B186" s="285" t="s">
        <v>1027</v>
      </c>
    </row>
    <row r="187" spans="1:2" ht="12.75">
      <c r="A187" s="227">
        <v>186</v>
      </c>
      <c r="B187" s="286" t="s">
        <v>47</v>
      </c>
    </row>
    <row r="188" spans="1:2" ht="25.5">
      <c r="A188" s="227">
        <v>187</v>
      </c>
      <c r="B188" s="266" t="s">
        <v>1028</v>
      </c>
    </row>
    <row r="189" spans="1:2" ht="25.5" customHeight="1" thickBot="1">
      <c r="A189" s="227">
        <v>188</v>
      </c>
      <c r="B189" s="287" t="s">
        <v>1029</v>
      </c>
    </row>
    <row r="190" spans="1:2" ht="12.75" customHeight="1" thickBot="1">
      <c r="A190" s="227">
        <v>189</v>
      </c>
      <c r="B190" s="284" t="s">
        <v>497</v>
      </c>
    </row>
    <row r="191" spans="1:2" ht="25.5">
      <c r="A191" s="227">
        <v>190</v>
      </c>
      <c r="B191" s="229" t="s">
        <v>1030</v>
      </c>
    </row>
    <row r="192" spans="1:2" ht="38.25">
      <c r="A192" s="227">
        <v>191</v>
      </c>
      <c r="B192" s="266" t="s">
        <v>1031</v>
      </c>
    </row>
    <row r="193" spans="1:2" ht="23.25" thickBot="1">
      <c r="A193" s="227">
        <v>192</v>
      </c>
      <c r="B193" s="270" t="s">
        <v>1032</v>
      </c>
    </row>
    <row r="194" spans="1:2" ht="13.5" thickBot="1">
      <c r="A194" s="227">
        <v>193</v>
      </c>
      <c r="B194" s="288" t="s">
        <v>1033</v>
      </c>
    </row>
    <row r="195" spans="1:2" ht="13.5" thickBot="1">
      <c r="A195" s="227">
        <v>194</v>
      </c>
      <c r="B195" s="289" t="s">
        <v>1034</v>
      </c>
    </row>
    <row r="196" spans="1:2" ht="39" thickBot="1">
      <c r="A196" s="227">
        <v>195</v>
      </c>
      <c r="B196" s="229" t="s">
        <v>889</v>
      </c>
    </row>
    <row r="197" spans="1:2" ht="13.5" thickBot="1">
      <c r="A197" s="227">
        <v>196</v>
      </c>
      <c r="B197" s="288" t="s">
        <v>1035</v>
      </c>
    </row>
    <row r="198" spans="1:2" ht="13.5" thickBot="1">
      <c r="A198" s="227">
        <v>197</v>
      </c>
      <c r="B198" s="289" t="s">
        <v>1036</v>
      </c>
    </row>
    <row r="199" spans="1:2" ht="13.5" thickBot="1">
      <c r="A199" s="227">
        <v>198</v>
      </c>
      <c r="B199" s="289" t="s">
        <v>1037</v>
      </c>
    </row>
    <row r="200" spans="1:2" ht="13.5" thickBot="1">
      <c r="A200" s="227">
        <v>199</v>
      </c>
      <c r="B200" s="289" t="s">
        <v>1038</v>
      </c>
    </row>
    <row r="201" spans="1:2" ht="38.25">
      <c r="A201" s="227">
        <v>200</v>
      </c>
      <c r="B201" s="266" t="s">
        <v>1039</v>
      </c>
    </row>
    <row r="202" spans="1:2" ht="34.5" thickBot="1">
      <c r="A202" s="227">
        <v>201</v>
      </c>
      <c r="B202" s="290" t="s">
        <v>1040</v>
      </c>
    </row>
    <row r="203" spans="1:2" ht="38.25">
      <c r="A203" s="227">
        <v>202</v>
      </c>
      <c r="B203" s="266" t="s">
        <v>1041</v>
      </c>
    </row>
    <row r="204" spans="1:2" ht="34.5" thickBot="1">
      <c r="A204" s="227">
        <v>203</v>
      </c>
      <c r="B204" s="290" t="s">
        <v>1042</v>
      </c>
    </row>
    <row r="205" spans="1:2" ht="25.5">
      <c r="A205" s="227">
        <v>204</v>
      </c>
      <c r="B205" s="266" t="s">
        <v>85</v>
      </c>
    </row>
    <row r="206" spans="1:2" ht="12.75">
      <c r="A206" s="227">
        <v>205</v>
      </c>
      <c r="B206" s="281" t="s">
        <v>86</v>
      </c>
    </row>
    <row r="207" spans="1:2" ht="12.75">
      <c r="A207" s="227">
        <v>206</v>
      </c>
      <c r="B207" s="277" t="s">
        <v>87</v>
      </c>
    </row>
    <row r="208" spans="1:2" ht="15">
      <c r="A208" s="227">
        <v>207</v>
      </c>
      <c r="B208" s="269" t="s">
        <v>88</v>
      </c>
    </row>
    <row r="209" spans="1:2" ht="38.25">
      <c r="A209" s="227">
        <v>208</v>
      </c>
      <c r="B209" s="253" t="s">
        <v>89</v>
      </c>
    </row>
    <row r="210" spans="1:2" ht="45">
      <c r="A210" s="227">
        <v>209</v>
      </c>
      <c r="B210" s="281" t="s">
        <v>37</v>
      </c>
    </row>
    <row r="211" spans="1:2" ht="12.75">
      <c r="A211" s="227">
        <v>210</v>
      </c>
      <c r="B211" s="229" t="s">
        <v>52</v>
      </c>
    </row>
    <row r="212" spans="1:2" ht="25.5">
      <c r="A212" s="227">
        <v>211</v>
      </c>
      <c r="B212" s="253" t="s">
        <v>53</v>
      </c>
    </row>
    <row r="213" spans="1:2" ht="38.25">
      <c r="A213" s="227">
        <v>212</v>
      </c>
      <c r="B213" s="253" t="s">
        <v>54</v>
      </c>
    </row>
    <row r="214" spans="1:2" ht="38.25" customHeight="1" thickBot="1">
      <c r="A214" s="227">
        <v>213</v>
      </c>
      <c r="B214" s="287" t="s">
        <v>90</v>
      </c>
    </row>
    <row r="215" spans="1:2" ht="12.75">
      <c r="A215" s="227">
        <v>214</v>
      </c>
      <c r="B215" s="229" t="s">
        <v>91</v>
      </c>
    </row>
    <row r="216" spans="1:2" ht="18">
      <c r="A216" s="227">
        <v>215</v>
      </c>
      <c r="B216" s="258" t="s">
        <v>92</v>
      </c>
    </row>
    <row r="217" spans="1:2" ht="12.75">
      <c r="A217" s="227">
        <v>216</v>
      </c>
      <c r="B217" s="229" t="s">
        <v>93</v>
      </c>
    </row>
    <row r="218" spans="1:2" ht="25.5">
      <c r="A218" s="227">
        <v>217</v>
      </c>
      <c r="B218" s="253" t="s">
        <v>94</v>
      </c>
    </row>
    <row r="219" spans="1:2" ht="33.75">
      <c r="A219" s="227">
        <v>218</v>
      </c>
      <c r="B219" s="270" t="s">
        <v>95</v>
      </c>
    </row>
    <row r="220" spans="1:2" ht="12.75">
      <c r="A220" s="227">
        <v>219</v>
      </c>
      <c r="B220" s="229" t="s">
        <v>96</v>
      </c>
    </row>
    <row r="221" spans="1:2" ht="63.75">
      <c r="A221" s="227">
        <v>220</v>
      </c>
      <c r="B221" s="229" t="s">
        <v>97</v>
      </c>
    </row>
    <row r="222" spans="1:2" ht="12.75">
      <c r="A222" s="227">
        <v>221</v>
      </c>
      <c r="B222" s="229" t="s">
        <v>98</v>
      </c>
    </row>
    <row r="223" spans="1:2" ht="64.5" thickBot="1">
      <c r="A223" s="227">
        <v>222</v>
      </c>
      <c r="B223" s="229" t="s">
        <v>99</v>
      </c>
    </row>
    <row r="224" spans="1:2" ht="13.5" thickBot="1">
      <c r="A224" s="227">
        <v>223</v>
      </c>
      <c r="B224" s="282" t="s">
        <v>100</v>
      </c>
    </row>
    <row r="225" spans="1:2" ht="13.5" thickBot="1">
      <c r="A225" s="227">
        <v>224</v>
      </c>
      <c r="B225" s="284" t="s">
        <v>101</v>
      </c>
    </row>
    <row r="226" spans="1:2" ht="13.5" thickBot="1">
      <c r="A226" s="227">
        <v>225</v>
      </c>
      <c r="B226" s="283" t="s">
        <v>102</v>
      </c>
    </row>
    <row r="227" spans="1:2" ht="13.5" thickBot="1">
      <c r="A227" s="227">
        <v>226</v>
      </c>
      <c r="B227" s="283" t="s">
        <v>103</v>
      </c>
    </row>
    <row r="228" spans="1:2" ht="12.75">
      <c r="A228" s="227">
        <v>227</v>
      </c>
      <c r="B228" s="277" t="s">
        <v>104</v>
      </c>
    </row>
    <row r="229" spans="1:2" ht="25.5">
      <c r="A229" s="227">
        <v>228</v>
      </c>
      <c r="B229" s="253" t="s">
        <v>105</v>
      </c>
    </row>
    <row r="230" spans="1:2" ht="51">
      <c r="A230" s="227">
        <v>229</v>
      </c>
      <c r="B230" s="229" t="s">
        <v>544</v>
      </c>
    </row>
    <row r="231" spans="1:2" ht="25.5">
      <c r="A231" s="227">
        <v>230</v>
      </c>
      <c r="B231" s="266" t="s">
        <v>106</v>
      </c>
    </row>
    <row r="232" spans="1:2" ht="68.25" thickBot="1">
      <c r="A232" s="227">
        <v>231</v>
      </c>
      <c r="B232" s="270" t="s">
        <v>107</v>
      </c>
    </row>
    <row r="233" spans="1:2" ht="13.5" thickBot="1">
      <c r="A233" s="227">
        <v>232</v>
      </c>
      <c r="B233" s="291" t="s">
        <v>1038</v>
      </c>
    </row>
    <row r="234" spans="1:2" ht="38.25">
      <c r="A234" s="227">
        <v>233</v>
      </c>
      <c r="B234" s="253" t="s">
        <v>108</v>
      </c>
    </row>
    <row r="235" spans="1:2" ht="22.5">
      <c r="A235" s="227">
        <v>234</v>
      </c>
      <c r="B235" s="270" t="s">
        <v>109</v>
      </c>
    </row>
    <row r="236" spans="1:2" ht="25.5">
      <c r="A236" s="227">
        <v>235</v>
      </c>
      <c r="B236" s="253" t="s">
        <v>110</v>
      </c>
    </row>
    <row r="237" spans="1:2" ht="34.5" thickBot="1">
      <c r="A237" s="227">
        <v>236</v>
      </c>
      <c r="B237" s="270" t="s">
        <v>111</v>
      </c>
    </row>
    <row r="238" spans="1:2" ht="13.5" thickBot="1">
      <c r="A238" s="227">
        <v>237</v>
      </c>
      <c r="B238" s="282" t="s">
        <v>100</v>
      </c>
    </row>
    <row r="239" spans="1:2" ht="13.5" thickBot="1">
      <c r="A239" s="227">
        <v>238</v>
      </c>
      <c r="B239" s="284" t="s">
        <v>112</v>
      </c>
    </row>
    <row r="240" spans="1:2" ht="13.5" thickBot="1">
      <c r="A240" s="227">
        <v>239</v>
      </c>
      <c r="B240" s="284" t="s">
        <v>113</v>
      </c>
    </row>
    <row r="241" spans="1:2" ht="23.25" thickBot="1">
      <c r="A241" s="227">
        <v>240</v>
      </c>
      <c r="B241" s="283" t="s">
        <v>114</v>
      </c>
    </row>
    <row r="242" spans="1:2" ht="12.75">
      <c r="A242" s="227">
        <v>241</v>
      </c>
      <c r="B242" s="277" t="s">
        <v>104</v>
      </c>
    </row>
    <row r="243" spans="1:2" ht="38.25">
      <c r="A243" s="227">
        <v>242</v>
      </c>
      <c r="B243" s="253" t="s">
        <v>115</v>
      </c>
    </row>
    <row r="244" spans="1:2" ht="22.5">
      <c r="A244" s="227">
        <v>243</v>
      </c>
      <c r="B244" s="270" t="s">
        <v>116</v>
      </c>
    </row>
    <row r="245" spans="1:2" ht="51">
      <c r="A245" s="227">
        <v>244</v>
      </c>
      <c r="B245" s="253" t="s">
        <v>117</v>
      </c>
    </row>
    <row r="246" spans="1:2" ht="68.25" thickBot="1">
      <c r="A246" s="227">
        <v>245</v>
      </c>
      <c r="B246" s="290" t="s">
        <v>118</v>
      </c>
    </row>
    <row r="247" spans="1:2" ht="13.5" thickBot="1">
      <c r="A247" s="227">
        <v>246</v>
      </c>
      <c r="B247" s="283" t="s">
        <v>119</v>
      </c>
    </row>
    <row r="248" spans="1:2" ht="13.5" thickBot="1">
      <c r="A248" s="227">
        <v>247</v>
      </c>
      <c r="B248" s="283" t="s">
        <v>120</v>
      </c>
    </row>
    <row r="249" spans="1:2" ht="13.5" thickBot="1">
      <c r="A249" s="227">
        <v>248</v>
      </c>
      <c r="B249" s="284" t="s">
        <v>121</v>
      </c>
    </row>
    <row r="250" spans="1:2" ht="15">
      <c r="A250" s="227">
        <v>249</v>
      </c>
      <c r="B250" s="269" t="s">
        <v>122</v>
      </c>
    </row>
    <row r="251" spans="1:2" ht="38.25">
      <c r="A251" s="227">
        <v>250</v>
      </c>
      <c r="B251" s="253" t="s">
        <v>123</v>
      </c>
    </row>
    <row r="252" spans="1:2" ht="68.25" thickBot="1">
      <c r="A252" s="227">
        <v>251</v>
      </c>
      <c r="B252" s="270" t="s">
        <v>124</v>
      </c>
    </row>
    <row r="253" spans="1:2" ht="13.5" thickBot="1">
      <c r="A253" s="227">
        <v>252</v>
      </c>
      <c r="B253" s="292" t="s">
        <v>125</v>
      </c>
    </row>
    <row r="254" spans="1:2" ht="23.25" thickBot="1">
      <c r="A254" s="227">
        <v>253</v>
      </c>
      <c r="B254" s="293" t="s">
        <v>126</v>
      </c>
    </row>
    <row r="255" spans="1:2" ht="13.5" thickBot="1">
      <c r="A255" s="227">
        <v>254</v>
      </c>
      <c r="B255" s="294" t="s">
        <v>127</v>
      </c>
    </row>
    <row r="256" spans="1:2" ht="34.5" thickBot="1">
      <c r="A256" s="227">
        <v>255</v>
      </c>
      <c r="B256" s="284" t="s">
        <v>128</v>
      </c>
    </row>
    <row r="257" spans="1:2" ht="13.5" thickBot="1">
      <c r="A257" s="227">
        <v>256</v>
      </c>
      <c r="B257" s="284" t="s">
        <v>129</v>
      </c>
    </row>
    <row r="258" spans="1:2" ht="25.5">
      <c r="A258" s="227">
        <v>257</v>
      </c>
      <c r="B258" s="266" t="s">
        <v>130</v>
      </c>
    </row>
    <row r="259" spans="1:2" ht="34.5" thickBot="1">
      <c r="A259" s="227">
        <v>258</v>
      </c>
      <c r="B259" s="290" t="s">
        <v>131</v>
      </c>
    </row>
    <row r="260" spans="1:2" ht="13.5" thickBot="1">
      <c r="A260" s="227">
        <v>259</v>
      </c>
      <c r="B260" s="272" t="s">
        <v>132</v>
      </c>
    </row>
    <row r="261" spans="1:2" ht="13.5" thickBot="1">
      <c r="A261" s="227">
        <v>260</v>
      </c>
      <c r="B261" s="295" t="s">
        <v>133</v>
      </c>
    </row>
    <row r="262" spans="1:2" ht="13.5" thickBot="1">
      <c r="A262" s="227">
        <v>261</v>
      </c>
      <c r="B262" s="272" t="s">
        <v>134</v>
      </c>
    </row>
    <row r="263" spans="1:2" ht="25.5">
      <c r="A263" s="227">
        <v>262</v>
      </c>
      <c r="B263" s="266" t="s">
        <v>135</v>
      </c>
    </row>
    <row r="264" spans="1:2" ht="45">
      <c r="A264" s="227">
        <v>263</v>
      </c>
      <c r="B264" s="281" t="s">
        <v>136</v>
      </c>
    </row>
    <row r="265" spans="1:2" ht="45.75" thickBot="1">
      <c r="A265" s="227">
        <v>264</v>
      </c>
      <c r="B265" s="281" t="s">
        <v>137</v>
      </c>
    </row>
    <row r="266" spans="1:2" ht="13.5" thickBot="1">
      <c r="A266" s="227">
        <v>265</v>
      </c>
      <c r="B266" s="282" t="s">
        <v>138</v>
      </c>
    </row>
    <row r="267" spans="1:2" ht="13.5" thickBot="1">
      <c r="A267" s="227">
        <v>266</v>
      </c>
      <c r="B267" s="283" t="s">
        <v>139</v>
      </c>
    </row>
    <row r="268" spans="1:2" ht="13.5" thickBot="1">
      <c r="A268" s="227">
        <v>267</v>
      </c>
      <c r="B268" s="284" t="s">
        <v>140</v>
      </c>
    </row>
    <row r="269" spans="1:2" ht="13.5" thickBot="1">
      <c r="A269" s="227">
        <v>268</v>
      </c>
      <c r="B269" s="284" t="s">
        <v>141</v>
      </c>
    </row>
    <row r="270" spans="1:2" ht="13.5" thickBot="1">
      <c r="A270" s="227">
        <v>269</v>
      </c>
      <c r="B270" s="284" t="s">
        <v>142</v>
      </c>
    </row>
    <row r="271" spans="1:2" ht="13.5" thickBot="1">
      <c r="A271" s="227">
        <v>270</v>
      </c>
      <c r="B271" s="284" t="s">
        <v>143</v>
      </c>
    </row>
    <row r="272" spans="1:2" ht="13.5" thickBot="1">
      <c r="A272" s="227">
        <v>271</v>
      </c>
      <c r="B272" s="284" t="s">
        <v>144</v>
      </c>
    </row>
    <row r="273" spans="1:2" ht="13.5" thickBot="1">
      <c r="A273" s="227">
        <v>272</v>
      </c>
      <c r="B273" s="289" t="s">
        <v>145</v>
      </c>
    </row>
    <row r="274" spans="1:2" ht="13.5" thickBot="1">
      <c r="A274" s="227">
        <v>273</v>
      </c>
      <c r="B274" s="289" t="s">
        <v>146</v>
      </c>
    </row>
    <row r="275" spans="1:2" ht="13.5" thickBot="1">
      <c r="A275" s="227">
        <v>274</v>
      </c>
      <c r="B275" s="289" t="s">
        <v>147</v>
      </c>
    </row>
    <row r="276" spans="1:2" ht="13.5" thickBot="1">
      <c r="A276" s="227">
        <v>275</v>
      </c>
      <c r="B276" s="284" t="s">
        <v>148</v>
      </c>
    </row>
    <row r="277" spans="1:2" ht="12.75">
      <c r="A277" s="227">
        <v>276</v>
      </c>
      <c r="B277" s="296" t="s">
        <v>149</v>
      </c>
    </row>
    <row r="278" spans="1:2" ht="13.5" thickBot="1">
      <c r="A278" s="227">
        <v>277</v>
      </c>
      <c r="B278" s="297" t="s">
        <v>150</v>
      </c>
    </row>
    <row r="279" spans="1:2" ht="13.5" thickBot="1">
      <c r="A279" s="227">
        <v>278</v>
      </c>
      <c r="B279" s="229" t="s">
        <v>151</v>
      </c>
    </row>
    <row r="280" spans="1:2" ht="13.5" thickBot="1">
      <c r="A280" s="227">
        <v>279</v>
      </c>
      <c r="B280" s="298" t="s">
        <v>152</v>
      </c>
    </row>
    <row r="281" spans="1:2" ht="25.5">
      <c r="A281" s="227">
        <v>280</v>
      </c>
      <c r="B281" s="253" t="s">
        <v>153</v>
      </c>
    </row>
    <row r="282" spans="1:2" ht="12.75">
      <c r="A282" s="227">
        <v>281</v>
      </c>
      <c r="B282" s="270" t="s">
        <v>154</v>
      </c>
    </row>
    <row r="283" spans="1:2" ht="12.75">
      <c r="A283" s="227">
        <v>282</v>
      </c>
      <c r="B283" s="270" t="s">
        <v>48</v>
      </c>
    </row>
    <row r="284" spans="1:2" ht="38.25">
      <c r="A284" s="227">
        <v>283</v>
      </c>
      <c r="B284" s="253" t="s">
        <v>155</v>
      </c>
    </row>
    <row r="285" spans="1:2" ht="57" thickBot="1">
      <c r="A285" s="227">
        <v>284</v>
      </c>
      <c r="B285" s="290" t="s">
        <v>156</v>
      </c>
    </row>
    <row r="286" spans="1:2" ht="51">
      <c r="A286" s="227">
        <v>285</v>
      </c>
      <c r="B286" s="253" t="s">
        <v>157</v>
      </c>
    </row>
    <row r="287" spans="1:2" ht="13.5" thickBot="1">
      <c r="A287" s="227">
        <v>286</v>
      </c>
      <c r="B287" s="290" t="s">
        <v>158</v>
      </c>
    </row>
    <row r="288" spans="1:2" ht="26.25" thickBot="1">
      <c r="A288" s="227">
        <v>287</v>
      </c>
      <c r="B288" s="253" t="s">
        <v>81</v>
      </c>
    </row>
    <row r="289" spans="1:2" ht="13.5" thickBot="1">
      <c r="A289" s="227">
        <v>288</v>
      </c>
      <c r="B289" s="294" t="s">
        <v>159</v>
      </c>
    </row>
    <row r="290" spans="1:2" ht="23.25" thickBot="1">
      <c r="A290" s="227">
        <v>289</v>
      </c>
      <c r="B290" s="284" t="s">
        <v>160</v>
      </c>
    </row>
    <row r="291" spans="1:2" ht="13.5" thickBot="1">
      <c r="A291" s="227">
        <v>290</v>
      </c>
      <c r="B291" s="284" t="s">
        <v>161</v>
      </c>
    </row>
    <row r="292" spans="1:2" ht="38.25">
      <c r="A292" s="227">
        <v>291</v>
      </c>
      <c r="B292" s="253" t="s">
        <v>162</v>
      </c>
    </row>
    <row r="293" spans="1:2" ht="45.75" thickBot="1">
      <c r="A293" s="227">
        <v>292</v>
      </c>
      <c r="B293" s="290" t="s">
        <v>163</v>
      </c>
    </row>
    <row r="294" spans="1:2" ht="25.5">
      <c r="A294" s="227">
        <v>293</v>
      </c>
      <c r="B294" s="253" t="s">
        <v>164</v>
      </c>
    </row>
    <row r="295" spans="1:2" ht="34.5" thickBot="1">
      <c r="A295" s="227">
        <v>294</v>
      </c>
      <c r="B295" s="287" t="s">
        <v>165</v>
      </c>
    </row>
    <row r="296" spans="1:2" ht="13.5" thickBot="1">
      <c r="A296" s="227">
        <v>295</v>
      </c>
      <c r="B296" s="283" t="s">
        <v>138</v>
      </c>
    </row>
    <row r="297" spans="1:2" ht="13.5" thickBot="1">
      <c r="A297" s="227">
        <v>296</v>
      </c>
      <c r="B297" s="284" t="s">
        <v>166</v>
      </c>
    </row>
    <row r="298" spans="1:2" ht="13.5" thickBot="1">
      <c r="A298" s="227">
        <v>297</v>
      </c>
      <c r="B298" s="283" t="s">
        <v>167</v>
      </c>
    </row>
    <row r="299" spans="1:2" ht="13.5" thickBot="1">
      <c r="A299" s="227">
        <v>298</v>
      </c>
      <c r="B299" s="283" t="s">
        <v>168</v>
      </c>
    </row>
    <row r="300" spans="1:2" ht="38.25">
      <c r="A300" s="227">
        <v>299</v>
      </c>
      <c r="B300" s="253" t="s">
        <v>169</v>
      </c>
    </row>
    <row r="301" spans="1:2" ht="34.5" thickBot="1">
      <c r="A301" s="227">
        <v>300</v>
      </c>
      <c r="B301" s="287" t="s">
        <v>170</v>
      </c>
    </row>
    <row r="302" spans="1:2" ht="13.5" thickBot="1">
      <c r="A302" s="227">
        <v>301</v>
      </c>
      <c r="B302" s="283" t="s">
        <v>168</v>
      </c>
    </row>
    <row r="303" spans="1:2" ht="64.5" thickBot="1">
      <c r="A303" s="227">
        <v>302</v>
      </c>
      <c r="B303" s="253" t="s">
        <v>171</v>
      </c>
    </row>
    <row r="304" spans="1:2" ht="13.5" thickBot="1">
      <c r="A304" s="227">
        <v>303</v>
      </c>
      <c r="B304" s="282" t="s">
        <v>172</v>
      </c>
    </row>
    <row r="305" spans="1:2" ht="13.5" thickBot="1">
      <c r="A305" s="227">
        <v>304</v>
      </c>
      <c r="B305" s="283" t="s">
        <v>173</v>
      </c>
    </row>
    <row r="306" spans="1:2" ht="13.5" thickBot="1">
      <c r="A306" s="227">
        <v>305</v>
      </c>
      <c r="B306" s="283" t="s">
        <v>174</v>
      </c>
    </row>
    <row r="307" spans="1:2" ht="13.5" thickBot="1">
      <c r="A307" s="227">
        <v>306</v>
      </c>
      <c r="B307" s="283" t="s">
        <v>175</v>
      </c>
    </row>
    <row r="308" spans="1:2" ht="18">
      <c r="A308" s="227">
        <v>307</v>
      </c>
      <c r="B308" s="258" t="s">
        <v>176</v>
      </c>
    </row>
    <row r="309" spans="1:2" ht="15">
      <c r="A309" s="227">
        <v>308</v>
      </c>
      <c r="B309" s="269" t="s">
        <v>177</v>
      </c>
    </row>
    <row r="310" spans="1:2" ht="45">
      <c r="A310" s="227">
        <v>309</v>
      </c>
      <c r="B310" s="281" t="s">
        <v>178</v>
      </c>
    </row>
    <row r="311" spans="1:2" ht="21">
      <c r="A311" s="227">
        <v>310</v>
      </c>
      <c r="B311" s="299" t="s">
        <v>179</v>
      </c>
    </row>
    <row r="312" spans="1:2" ht="25.5">
      <c r="A312" s="227">
        <v>311</v>
      </c>
      <c r="B312" s="253" t="s">
        <v>180</v>
      </c>
    </row>
    <row r="313" spans="1:2" ht="26.25" thickBot="1">
      <c r="A313" s="227">
        <v>312</v>
      </c>
      <c r="B313" s="253" t="s">
        <v>82</v>
      </c>
    </row>
    <row r="314" spans="1:2" ht="13.5" thickBot="1">
      <c r="A314" s="227">
        <v>313</v>
      </c>
      <c r="B314" s="294" t="s">
        <v>181</v>
      </c>
    </row>
    <row r="315" spans="1:2" ht="38.25">
      <c r="A315" s="227">
        <v>314</v>
      </c>
      <c r="B315" s="253" t="s">
        <v>83</v>
      </c>
    </row>
    <row r="316" spans="1:2" ht="12.75">
      <c r="A316" s="227">
        <v>315</v>
      </c>
      <c r="B316" s="229"/>
    </row>
    <row r="317" spans="1:2" ht="12.75">
      <c r="A317" s="227">
        <v>316</v>
      </c>
      <c r="B317" s="229" t="s">
        <v>182</v>
      </c>
    </row>
    <row r="318" spans="1:2" ht="63.75">
      <c r="A318" s="227">
        <v>317</v>
      </c>
      <c r="B318" s="229" t="s">
        <v>38</v>
      </c>
    </row>
    <row r="319" spans="1:2" ht="25.5">
      <c r="A319" s="227">
        <v>318</v>
      </c>
      <c r="B319" s="253" t="s">
        <v>183</v>
      </c>
    </row>
    <row r="320" spans="1:2" ht="51">
      <c r="A320" s="227">
        <v>319</v>
      </c>
      <c r="B320" s="253" t="s">
        <v>184</v>
      </c>
    </row>
    <row r="321" spans="1:2" ht="38.25">
      <c r="A321" s="227">
        <v>320</v>
      </c>
      <c r="B321" s="253" t="s">
        <v>185</v>
      </c>
    </row>
    <row r="322" spans="1:2" ht="36">
      <c r="A322" s="227">
        <v>321</v>
      </c>
      <c r="B322" s="258" t="s">
        <v>186</v>
      </c>
    </row>
    <row r="323" spans="1:2" ht="12.75">
      <c r="A323" s="227">
        <v>322</v>
      </c>
      <c r="B323" s="266" t="s">
        <v>187</v>
      </c>
    </row>
    <row r="324" spans="1:2" ht="33.75">
      <c r="A324" s="227">
        <v>323</v>
      </c>
      <c r="B324" s="270" t="s">
        <v>188</v>
      </c>
    </row>
    <row r="325" spans="1:2" ht="12.75" customHeight="1" thickBot="1">
      <c r="A325" s="227">
        <v>324</v>
      </c>
      <c r="B325" s="270" t="s">
        <v>189</v>
      </c>
    </row>
    <row r="326" spans="1:2" ht="13.5" thickBot="1">
      <c r="A326" s="227">
        <v>325</v>
      </c>
      <c r="B326" s="282" t="s">
        <v>190</v>
      </c>
    </row>
    <row r="327" spans="1:2" ht="13.5" thickBot="1">
      <c r="A327" s="227">
        <v>326</v>
      </c>
      <c r="B327" s="283" t="s">
        <v>191</v>
      </c>
    </row>
    <row r="328" spans="1:2" ht="38.25">
      <c r="A328" s="227">
        <v>327</v>
      </c>
      <c r="B328" s="266" t="s">
        <v>192</v>
      </c>
    </row>
    <row r="329" spans="1:2" ht="38.25" customHeight="1">
      <c r="A329" s="227">
        <v>328</v>
      </c>
      <c r="B329" s="270" t="s">
        <v>193</v>
      </c>
    </row>
    <row r="330" spans="1:2" ht="38.25">
      <c r="A330" s="227">
        <v>329</v>
      </c>
      <c r="B330" s="266" t="s">
        <v>194</v>
      </c>
    </row>
    <row r="331" spans="1:2" ht="56.25">
      <c r="A331" s="227">
        <v>330</v>
      </c>
      <c r="B331" s="270" t="s">
        <v>195</v>
      </c>
    </row>
    <row r="332" spans="1:2" ht="38.25">
      <c r="A332" s="227">
        <v>331</v>
      </c>
      <c r="B332" s="266" t="s">
        <v>196</v>
      </c>
    </row>
    <row r="333" spans="1:2" ht="72">
      <c r="A333" s="227">
        <v>332</v>
      </c>
      <c r="B333" s="300" t="s">
        <v>197</v>
      </c>
    </row>
    <row r="334" spans="1:2" ht="72.75" thickBot="1">
      <c r="A334" s="227">
        <v>333</v>
      </c>
      <c r="B334" s="300" t="s">
        <v>77</v>
      </c>
    </row>
    <row r="335" spans="1:2" ht="13.5" thickBot="1">
      <c r="A335" s="227">
        <v>334</v>
      </c>
      <c r="B335" s="301" t="s">
        <v>198</v>
      </c>
    </row>
    <row r="336" spans="1:2" ht="13.5" thickBot="1">
      <c r="A336" s="227">
        <v>335</v>
      </c>
      <c r="B336" s="302" t="s">
        <v>199</v>
      </c>
    </row>
    <row r="337" spans="1:2" ht="13.5" thickBot="1">
      <c r="A337" s="227">
        <v>336</v>
      </c>
      <c r="B337" s="302" t="s">
        <v>1038</v>
      </c>
    </row>
    <row r="338" spans="1:2" ht="13.5" thickBot="1">
      <c r="A338" s="227">
        <v>337</v>
      </c>
      <c r="B338" s="302" t="s">
        <v>200</v>
      </c>
    </row>
    <row r="339" spans="1:2" ht="13.5" thickBot="1">
      <c r="A339" s="227">
        <v>338</v>
      </c>
      <c r="B339" s="303" t="s">
        <v>201</v>
      </c>
    </row>
    <row r="340" spans="1:2" ht="12.75">
      <c r="A340" s="227">
        <v>339</v>
      </c>
      <c r="B340" s="304" t="s">
        <v>78</v>
      </c>
    </row>
    <row r="341" spans="1:2" ht="51">
      <c r="A341" s="227">
        <v>340</v>
      </c>
      <c r="B341" s="253" t="s">
        <v>202</v>
      </c>
    </row>
    <row r="342" spans="1:2" ht="15">
      <c r="A342" s="227">
        <v>341</v>
      </c>
      <c r="B342" s="269" t="s">
        <v>913</v>
      </c>
    </row>
    <row r="343" spans="1:2" ht="25.5">
      <c r="A343" s="227">
        <v>342</v>
      </c>
      <c r="B343" s="266" t="s">
        <v>203</v>
      </c>
    </row>
    <row r="344" spans="1:2" ht="22.5">
      <c r="A344" s="227">
        <v>343</v>
      </c>
      <c r="B344" s="270" t="s">
        <v>204</v>
      </c>
    </row>
    <row r="345" spans="1:2" ht="25.5">
      <c r="A345" s="227">
        <v>344</v>
      </c>
      <c r="B345" s="266" t="s">
        <v>205</v>
      </c>
    </row>
    <row r="346" spans="1:2" ht="33.75">
      <c r="A346" s="227">
        <v>345</v>
      </c>
      <c r="B346" s="270" t="s">
        <v>206</v>
      </c>
    </row>
    <row r="347" spans="1:2" ht="25.5">
      <c r="A347" s="227">
        <v>346</v>
      </c>
      <c r="B347" s="266" t="s">
        <v>207</v>
      </c>
    </row>
    <row r="348" spans="1:2" ht="45">
      <c r="A348" s="227">
        <v>347</v>
      </c>
      <c r="B348" s="270" t="s">
        <v>84</v>
      </c>
    </row>
    <row r="349" spans="1:2" ht="25.5">
      <c r="A349" s="227">
        <v>348</v>
      </c>
      <c r="B349" s="266" t="s">
        <v>208</v>
      </c>
    </row>
    <row r="350" spans="1:2" ht="33.75">
      <c r="A350" s="227">
        <v>349</v>
      </c>
      <c r="B350" s="270" t="s">
        <v>209</v>
      </c>
    </row>
    <row r="351" spans="1:2" ht="25.5">
      <c r="A351" s="227">
        <v>350</v>
      </c>
      <c r="B351" s="266" t="s">
        <v>210</v>
      </c>
    </row>
    <row r="352" spans="1:2" ht="33.75">
      <c r="A352" s="227">
        <v>351</v>
      </c>
      <c r="B352" s="270" t="s">
        <v>211</v>
      </c>
    </row>
    <row r="353" spans="1:2" ht="25.5">
      <c r="A353" s="227">
        <v>352</v>
      </c>
      <c r="B353" s="266" t="s">
        <v>212</v>
      </c>
    </row>
    <row r="354" spans="1:2" ht="45">
      <c r="A354" s="227">
        <v>353</v>
      </c>
      <c r="B354" s="270" t="s">
        <v>213</v>
      </c>
    </row>
    <row r="355" spans="1:2" ht="51">
      <c r="A355" s="227">
        <v>354</v>
      </c>
      <c r="B355" s="253" t="s">
        <v>3</v>
      </c>
    </row>
    <row r="356" spans="1:2" ht="25.5">
      <c r="A356" s="227">
        <v>355</v>
      </c>
      <c r="B356" s="253" t="s">
        <v>214</v>
      </c>
    </row>
    <row r="357" spans="1:2" ht="38.25">
      <c r="A357" s="227">
        <v>356</v>
      </c>
      <c r="B357" s="253" t="s">
        <v>215</v>
      </c>
    </row>
    <row r="358" spans="1:2" ht="26.25" thickBot="1">
      <c r="A358" s="227">
        <v>357</v>
      </c>
      <c r="B358" s="266" t="s">
        <v>216</v>
      </c>
    </row>
    <row r="359" spans="1:2" ht="13.5" thickBot="1">
      <c r="A359" s="227">
        <v>358</v>
      </c>
      <c r="B359" s="294" t="s">
        <v>217</v>
      </c>
    </row>
    <row r="360" spans="1:2" ht="13.5" thickBot="1">
      <c r="A360" s="227">
        <v>359</v>
      </c>
      <c r="B360" s="284" t="s">
        <v>218</v>
      </c>
    </row>
    <row r="361" spans="1:2" ht="51">
      <c r="A361" s="227">
        <v>360</v>
      </c>
      <c r="B361" s="266" t="s">
        <v>219</v>
      </c>
    </row>
    <row r="362" spans="1:2" ht="45">
      <c r="A362" s="227">
        <v>361</v>
      </c>
      <c r="B362" s="270" t="s">
        <v>49</v>
      </c>
    </row>
    <row r="363" spans="1:2" ht="23.25" thickBot="1">
      <c r="A363" s="227">
        <v>362</v>
      </c>
      <c r="B363" s="270" t="s">
        <v>50</v>
      </c>
    </row>
    <row r="364" spans="1:2" ht="13.5" thickBot="1">
      <c r="A364" s="227">
        <v>363</v>
      </c>
      <c r="B364" s="294" t="s">
        <v>51</v>
      </c>
    </row>
    <row r="365" spans="1:2" ht="13.5" thickBot="1">
      <c r="A365" s="227">
        <v>364</v>
      </c>
      <c r="B365" s="284" t="s">
        <v>220</v>
      </c>
    </row>
    <row r="366" spans="1:2" ht="15">
      <c r="A366" s="227">
        <v>365</v>
      </c>
      <c r="B366" s="269" t="s">
        <v>221</v>
      </c>
    </row>
    <row r="367" spans="1:2" ht="12.75">
      <c r="A367" s="227">
        <v>366</v>
      </c>
      <c r="B367" s="253" t="s">
        <v>222</v>
      </c>
    </row>
    <row r="368" spans="1:2" ht="12.75">
      <c r="A368" s="227">
        <v>367</v>
      </c>
      <c r="B368" s="305" t="s">
        <v>223</v>
      </c>
    </row>
    <row r="369" spans="1:2" ht="12.75">
      <c r="A369" s="227">
        <v>368</v>
      </c>
      <c r="B369" s="305" t="s">
        <v>224</v>
      </c>
    </row>
    <row r="370" spans="1:2" ht="12.75">
      <c r="A370" s="227">
        <v>369</v>
      </c>
      <c r="B370" s="305" t="s">
        <v>225</v>
      </c>
    </row>
    <row r="371" spans="1:2" ht="12.75">
      <c r="A371" s="227">
        <v>370</v>
      </c>
      <c r="B371" s="305" t="s">
        <v>226</v>
      </c>
    </row>
    <row r="372" spans="1:2" ht="12.75">
      <c r="A372" s="227">
        <v>371</v>
      </c>
      <c r="B372" s="305" t="s">
        <v>227</v>
      </c>
    </row>
    <row r="373" spans="1:2" ht="12.75">
      <c r="A373" s="227">
        <v>372</v>
      </c>
      <c r="B373" s="305" t="s">
        <v>228</v>
      </c>
    </row>
    <row r="374" spans="1:2" ht="12.75">
      <c r="A374" s="227">
        <v>373</v>
      </c>
      <c r="B374" s="305" t="s">
        <v>229</v>
      </c>
    </row>
    <row r="375" spans="1:2" ht="12.75">
      <c r="A375" s="227">
        <v>374</v>
      </c>
      <c r="B375" s="305" t="s">
        <v>230</v>
      </c>
    </row>
    <row r="376" spans="1:2" ht="12.75">
      <c r="A376" s="227">
        <v>375</v>
      </c>
      <c r="B376" s="305" t="s">
        <v>231</v>
      </c>
    </row>
    <row r="377" spans="1:2" ht="12.75">
      <c r="A377" s="227">
        <v>376</v>
      </c>
      <c r="B377" s="305" t="s">
        <v>232</v>
      </c>
    </row>
    <row r="378" spans="1:2" ht="12.75">
      <c r="A378" s="227">
        <v>377</v>
      </c>
      <c r="B378" s="305" t="s">
        <v>233</v>
      </c>
    </row>
    <row r="379" spans="1:2" ht="12.75">
      <c r="A379" s="227">
        <v>378</v>
      </c>
      <c r="B379" s="305" t="s">
        <v>234</v>
      </c>
    </row>
    <row r="380" spans="1:2" ht="12.75">
      <c r="A380" s="227">
        <v>379</v>
      </c>
      <c r="B380" s="305" t="s">
        <v>235</v>
      </c>
    </row>
    <row r="381" spans="1:2" ht="12.75">
      <c r="A381" s="227">
        <v>380</v>
      </c>
      <c r="B381" s="305" t="s">
        <v>236</v>
      </c>
    </row>
    <row r="382" spans="1:2" ht="12.75">
      <c r="A382" s="227">
        <v>381</v>
      </c>
      <c r="B382" s="305" t="s">
        <v>237</v>
      </c>
    </row>
    <row r="383" spans="1:2" ht="12.75">
      <c r="A383" s="227">
        <v>382</v>
      </c>
      <c r="B383" s="305" t="s">
        <v>238</v>
      </c>
    </row>
    <row r="384" spans="1:2" ht="12.75">
      <c r="A384" s="227">
        <v>383</v>
      </c>
      <c r="B384" s="305" t="s">
        <v>239</v>
      </c>
    </row>
    <row r="385" spans="1:2" ht="12.75">
      <c r="A385" s="227">
        <v>384</v>
      </c>
      <c r="B385" s="305" t="s">
        <v>240</v>
      </c>
    </row>
    <row r="386" spans="1:2" ht="12.75">
      <c r="A386" s="227">
        <v>385</v>
      </c>
      <c r="B386" s="305" t="s">
        <v>241</v>
      </c>
    </row>
    <row r="387" spans="1:2" ht="12.75">
      <c r="A387" s="227">
        <v>386</v>
      </c>
      <c r="B387" s="305" t="s">
        <v>242</v>
      </c>
    </row>
    <row r="388" spans="1:2" ht="12.75">
      <c r="A388" s="227">
        <v>387</v>
      </c>
      <c r="B388" s="305" t="s">
        <v>243</v>
      </c>
    </row>
    <row r="389" spans="1:2" ht="12.75">
      <c r="A389" s="227">
        <v>388</v>
      </c>
      <c r="B389" s="305" t="s">
        <v>756</v>
      </c>
    </row>
    <row r="390" spans="1:2" ht="12.75">
      <c r="A390" s="227">
        <v>389</v>
      </c>
      <c r="B390" s="305" t="s">
        <v>244</v>
      </c>
    </row>
    <row r="391" spans="1:2" ht="12.75">
      <c r="A391" s="227">
        <v>390</v>
      </c>
      <c r="B391" s="305" t="s">
        <v>245</v>
      </c>
    </row>
    <row r="392" spans="1:2" ht="12.75">
      <c r="A392" s="227">
        <v>391</v>
      </c>
      <c r="B392" s="305" t="s">
        <v>246</v>
      </c>
    </row>
    <row r="393" spans="1:2" ht="12.75">
      <c r="A393" s="227">
        <v>392</v>
      </c>
      <c r="B393" s="305" t="s">
        <v>247</v>
      </c>
    </row>
    <row r="394" spans="1:2" ht="12.75">
      <c r="A394" s="227">
        <v>393</v>
      </c>
      <c r="B394" s="305" t="s">
        <v>248</v>
      </c>
    </row>
    <row r="395" spans="1:2" ht="12.75">
      <c r="A395" s="227">
        <v>394</v>
      </c>
      <c r="B395" s="305" t="s">
        <v>249</v>
      </c>
    </row>
    <row r="396" spans="1:2" ht="12.75">
      <c r="A396" s="227">
        <v>395</v>
      </c>
      <c r="B396" s="305" t="s">
        <v>250</v>
      </c>
    </row>
    <row r="397" spans="1:2" ht="12.75">
      <c r="A397" s="227">
        <v>396</v>
      </c>
      <c r="B397" s="305" t="s">
        <v>251</v>
      </c>
    </row>
    <row r="398" spans="1:2" ht="12.75">
      <c r="A398" s="227">
        <v>397</v>
      </c>
      <c r="B398" s="305" t="s">
        <v>252</v>
      </c>
    </row>
    <row r="399" spans="1:2" ht="12.75">
      <c r="A399" s="227">
        <v>398</v>
      </c>
      <c r="B399" s="305" t="s">
        <v>253</v>
      </c>
    </row>
    <row r="400" spans="1:2" ht="12.75">
      <c r="A400" s="227">
        <v>399</v>
      </c>
      <c r="B400" s="305" t="s">
        <v>254</v>
      </c>
    </row>
    <row r="401" spans="1:2" ht="12.75">
      <c r="A401" s="227">
        <v>400</v>
      </c>
      <c r="B401" s="305" t="s">
        <v>255</v>
      </c>
    </row>
    <row r="402" spans="1:2" ht="12.75">
      <c r="A402" s="227">
        <v>401</v>
      </c>
      <c r="B402" s="305" t="s">
        <v>256</v>
      </c>
    </row>
    <row r="403" spans="1:2" ht="12.75">
      <c r="A403" s="227">
        <v>402</v>
      </c>
      <c r="B403" s="305" t="s">
        <v>257</v>
      </c>
    </row>
    <row r="404" spans="1:2" ht="12.75">
      <c r="A404" s="227">
        <v>403</v>
      </c>
      <c r="B404" s="305" t="s">
        <v>258</v>
      </c>
    </row>
    <row r="405" spans="1:2" ht="12.75">
      <c r="A405" s="227">
        <v>404</v>
      </c>
      <c r="B405" s="305" t="s">
        <v>788</v>
      </c>
    </row>
    <row r="406" spans="1:2" ht="12.75">
      <c r="A406" s="227">
        <v>405</v>
      </c>
      <c r="B406" s="305" t="s">
        <v>259</v>
      </c>
    </row>
    <row r="407" spans="1:2" ht="12.75">
      <c r="A407" s="227">
        <v>406</v>
      </c>
      <c r="B407" s="305" t="s">
        <v>260</v>
      </c>
    </row>
    <row r="408" spans="1:2" ht="12.75">
      <c r="A408" s="227">
        <v>407</v>
      </c>
      <c r="B408" s="305" t="s">
        <v>261</v>
      </c>
    </row>
    <row r="409" spans="1:2" ht="12.75">
      <c r="A409" s="227">
        <v>408</v>
      </c>
      <c r="B409" s="305" t="s">
        <v>262</v>
      </c>
    </row>
    <row r="410" spans="1:2" ht="12.75">
      <c r="A410" s="227">
        <v>409</v>
      </c>
      <c r="B410" s="305" t="s">
        <v>795</v>
      </c>
    </row>
    <row r="411" spans="1:2" ht="12.75">
      <c r="A411" s="227">
        <v>410</v>
      </c>
      <c r="B411" s="305" t="s">
        <v>263</v>
      </c>
    </row>
    <row r="412" spans="1:2" ht="12.75">
      <c r="A412" s="227">
        <v>411</v>
      </c>
      <c r="B412" s="305" t="s">
        <v>264</v>
      </c>
    </row>
    <row r="413" spans="1:2" ht="12.75">
      <c r="A413" s="227">
        <v>412</v>
      </c>
      <c r="B413" s="305" t="s">
        <v>265</v>
      </c>
    </row>
    <row r="414" spans="1:2" ht="12.75">
      <c r="A414" s="227">
        <v>413</v>
      </c>
      <c r="B414" s="305" t="s">
        <v>266</v>
      </c>
    </row>
    <row r="415" spans="1:2" ht="12.75">
      <c r="A415" s="227">
        <v>414</v>
      </c>
      <c r="B415" s="305" t="s">
        <v>267</v>
      </c>
    </row>
    <row r="416" spans="1:2" ht="12.75">
      <c r="A416" s="227">
        <v>415</v>
      </c>
      <c r="B416" s="305" t="s">
        <v>268</v>
      </c>
    </row>
    <row r="417" spans="1:2" ht="12.75">
      <c r="A417" s="227">
        <v>416</v>
      </c>
      <c r="B417" s="305" t="s">
        <v>269</v>
      </c>
    </row>
    <row r="418" spans="1:2" ht="12.75">
      <c r="A418" s="227">
        <v>417</v>
      </c>
      <c r="B418" s="305" t="s">
        <v>270</v>
      </c>
    </row>
    <row r="419" spans="1:2" ht="12.75">
      <c r="A419" s="227">
        <v>418</v>
      </c>
      <c r="B419" s="305" t="s">
        <v>271</v>
      </c>
    </row>
    <row r="420" spans="1:2" ht="12.75">
      <c r="A420" s="227">
        <v>419</v>
      </c>
      <c r="B420" s="305" t="s">
        <v>272</v>
      </c>
    </row>
    <row r="421" spans="1:2" ht="12.75">
      <c r="A421" s="227">
        <v>420</v>
      </c>
      <c r="B421" s="305" t="s">
        <v>273</v>
      </c>
    </row>
    <row r="422" spans="1:2" ht="12.75">
      <c r="A422" s="227">
        <v>421</v>
      </c>
      <c r="B422" s="305" t="s">
        <v>274</v>
      </c>
    </row>
    <row r="423" spans="1:2" ht="12.75">
      <c r="A423" s="227">
        <v>422</v>
      </c>
      <c r="B423" s="305" t="s">
        <v>275</v>
      </c>
    </row>
    <row r="424" spans="1:2" ht="12.75">
      <c r="A424" s="227">
        <v>423</v>
      </c>
      <c r="B424" s="305" t="s">
        <v>276</v>
      </c>
    </row>
    <row r="425" spans="1:2" ht="12.75">
      <c r="A425" s="227">
        <v>424</v>
      </c>
      <c r="B425" s="305" t="s">
        <v>277</v>
      </c>
    </row>
    <row r="426" spans="1:2" ht="12.75">
      <c r="A426" s="227">
        <v>425</v>
      </c>
      <c r="B426" s="305" t="s">
        <v>278</v>
      </c>
    </row>
    <row r="427" spans="1:2" ht="12.75">
      <c r="A427" s="227">
        <v>426</v>
      </c>
      <c r="B427" s="305" t="s">
        <v>279</v>
      </c>
    </row>
    <row r="428" spans="1:2" ht="12.75">
      <c r="A428" s="227">
        <v>427</v>
      </c>
      <c r="B428" s="305" t="s">
        <v>280</v>
      </c>
    </row>
    <row r="429" spans="1:2" ht="12.75">
      <c r="A429" s="227">
        <v>428</v>
      </c>
      <c r="B429" s="305" t="s">
        <v>281</v>
      </c>
    </row>
    <row r="430" spans="1:2" ht="12.75">
      <c r="A430" s="227">
        <v>429</v>
      </c>
      <c r="B430" s="305" t="s">
        <v>282</v>
      </c>
    </row>
    <row r="431" spans="1:2" ht="12.75">
      <c r="A431" s="227">
        <v>430</v>
      </c>
      <c r="B431" s="305" t="s">
        <v>283</v>
      </c>
    </row>
    <row r="432" spans="1:2" ht="12.75">
      <c r="A432" s="227">
        <v>431</v>
      </c>
      <c r="B432" s="305" t="s">
        <v>824</v>
      </c>
    </row>
    <row r="433" spans="1:2" ht="12.75">
      <c r="A433" s="227">
        <v>432</v>
      </c>
      <c r="B433" s="305" t="s">
        <v>284</v>
      </c>
    </row>
    <row r="434" spans="1:2" ht="12.75">
      <c r="A434" s="227">
        <v>433</v>
      </c>
      <c r="B434" s="305" t="s">
        <v>285</v>
      </c>
    </row>
    <row r="435" spans="1:2" ht="12.75">
      <c r="A435" s="227">
        <v>434</v>
      </c>
      <c r="B435" s="305" t="s">
        <v>286</v>
      </c>
    </row>
    <row r="436" spans="1:2" ht="12.75">
      <c r="A436" s="227">
        <v>435</v>
      </c>
      <c r="B436" s="305" t="s">
        <v>287</v>
      </c>
    </row>
    <row r="437" spans="1:2" ht="12.75">
      <c r="A437" s="227">
        <v>436</v>
      </c>
      <c r="B437" s="305" t="s">
        <v>288</v>
      </c>
    </row>
    <row r="438" spans="1:2" ht="12.75">
      <c r="A438" s="227">
        <v>437</v>
      </c>
      <c r="B438" s="305" t="s">
        <v>289</v>
      </c>
    </row>
    <row r="439" spans="1:2" ht="12.75">
      <c r="A439" s="227">
        <v>438</v>
      </c>
      <c r="B439" s="305" t="s">
        <v>290</v>
      </c>
    </row>
    <row r="440" spans="1:2" ht="12.75">
      <c r="A440" s="227">
        <v>439</v>
      </c>
      <c r="B440" s="305" t="s">
        <v>291</v>
      </c>
    </row>
    <row r="441" spans="1:2" ht="12.75">
      <c r="A441" s="227">
        <v>440</v>
      </c>
      <c r="B441" s="305" t="s">
        <v>292</v>
      </c>
    </row>
    <row r="442" spans="1:2" ht="12.75">
      <c r="A442" s="227">
        <v>441</v>
      </c>
      <c r="B442" s="305" t="s">
        <v>293</v>
      </c>
    </row>
    <row r="443" spans="1:2" ht="12.75">
      <c r="A443" s="227">
        <v>442</v>
      </c>
      <c r="B443" s="305" t="s">
        <v>294</v>
      </c>
    </row>
    <row r="444" spans="1:2" ht="12.75">
      <c r="A444" s="227">
        <v>443</v>
      </c>
      <c r="B444" s="305" t="s">
        <v>295</v>
      </c>
    </row>
    <row r="445" spans="1:2" ht="12.75">
      <c r="A445" s="227">
        <v>444</v>
      </c>
      <c r="B445" s="305" t="s">
        <v>296</v>
      </c>
    </row>
    <row r="446" spans="1:2" ht="12.75">
      <c r="A446" s="227">
        <v>445</v>
      </c>
      <c r="B446" s="305" t="s">
        <v>297</v>
      </c>
    </row>
    <row r="447" spans="1:2" ht="12.75">
      <c r="A447" s="227">
        <v>446</v>
      </c>
      <c r="B447" s="305" t="s">
        <v>298</v>
      </c>
    </row>
    <row r="448" spans="1:2" ht="12.75">
      <c r="A448" s="227">
        <v>447</v>
      </c>
      <c r="B448" s="305" t="s">
        <v>299</v>
      </c>
    </row>
    <row r="449" spans="1:2" ht="12.75">
      <c r="A449" s="227">
        <v>448</v>
      </c>
      <c r="B449" s="305" t="s">
        <v>300</v>
      </c>
    </row>
    <row r="450" spans="1:2" ht="12.75">
      <c r="A450" s="227">
        <v>449</v>
      </c>
      <c r="B450" s="305" t="s">
        <v>301</v>
      </c>
    </row>
    <row r="451" spans="1:2" ht="12.75">
      <c r="A451" s="227">
        <v>450</v>
      </c>
      <c r="B451" s="305" t="s">
        <v>302</v>
      </c>
    </row>
    <row r="452" spans="1:2" ht="12.75">
      <c r="A452" s="227">
        <v>451</v>
      </c>
      <c r="B452" s="305" t="s">
        <v>303</v>
      </c>
    </row>
    <row r="453" spans="1:2" ht="12.75">
      <c r="A453" s="227">
        <v>452</v>
      </c>
      <c r="B453" s="305" t="s">
        <v>304</v>
      </c>
    </row>
    <row r="454" spans="1:2" ht="12.75">
      <c r="A454" s="227">
        <v>453</v>
      </c>
      <c r="B454" s="305" t="s">
        <v>305</v>
      </c>
    </row>
    <row r="455" spans="1:2" ht="12.75">
      <c r="A455" s="227">
        <v>454</v>
      </c>
      <c r="B455" s="305" t="s">
        <v>306</v>
      </c>
    </row>
    <row r="456" spans="1:2" ht="12.75">
      <c r="A456" s="227">
        <v>455</v>
      </c>
      <c r="B456" s="305" t="s">
        <v>307</v>
      </c>
    </row>
    <row r="457" spans="1:2" ht="12.75">
      <c r="A457" s="227">
        <v>456</v>
      </c>
      <c r="B457" s="305" t="s">
        <v>308</v>
      </c>
    </row>
    <row r="458" spans="1:2" ht="12.75">
      <c r="A458" s="227">
        <v>457</v>
      </c>
      <c r="B458" s="305" t="s">
        <v>309</v>
      </c>
    </row>
    <row r="459" spans="1:2" ht="12.75">
      <c r="A459" s="227">
        <v>458</v>
      </c>
      <c r="B459" s="305" t="s">
        <v>310</v>
      </c>
    </row>
    <row r="460" spans="1:2" ht="12.75">
      <c r="A460" s="227">
        <v>459</v>
      </c>
      <c r="B460" s="305" t="s">
        <v>311</v>
      </c>
    </row>
    <row r="461" spans="1:2" ht="12.75">
      <c r="A461" s="227">
        <v>460</v>
      </c>
      <c r="B461" s="305" t="s">
        <v>312</v>
      </c>
    </row>
    <row r="462" spans="1:2" ht="12.75">
      <c r="A462" s="227">
        <v>461</v>
      </c>
      <c r="B462" s="305" t="s">
        <v>313</v>
      </c>
    </row>
    <row r="463" spans="1:2" ht="12.75">
      <c r="A463" s="227">
        <v>462</v>
      </c>
      <c r="B463" s="305" t="s">
        <v>314</v>
      </c>
    </row>
    <row r="464" spans="1:2" ht="12.75">
      <c r="A464" s="227">
        <v>463</v>
      </c>
      <c r="B464" s="305" t="s">
        <v>315</v>
      </c>
    </row>
    <row r="465" spans="1:2" ht="12.75">
      <c r="A465" s="227">
        <v>464</v>
      </c>
      <c r="B465" s="305" t="s">
        <v>316</v>
      </c>
    </row>
    <row r="466" spans="1:2" ht="12.75">
      <c r="A466" s="227">
        <v>465</v>
      </c>
      <c r="B466" s="305" t="s">
        <v>317</v>
      </c>
    </row>
    <row r="467" spans="1:2" ht="12.75">
      <c r="A467" s="227">
        <v>466</v>
      </c>
      <c r="B467" s="305" t="s">
        <v>318</v>
      </c>
    </row>
    <row r="468" spans="1:2" ht="12.75">
      <c r="A468" s="227">
        <v>467</v>
      </c>
      <c r="B468" s="305" t="s">
        <v>319</v>
      </c>
    </row>
    <row r="469" spans="1:2" ht="12.75">
      <c r="A469" s="227">
        <v>468</v>
      </c>
      <c r="B469" s="305" t="s">
        <v>320</v>
      </c>
    </row>
    <row r="470" spans="1:2" ht="12.75">
      <c r="A470" s="227">
        <v>469</v>
      </c>
      <c r="B470" s="305" t="s">
        <v>321</v>
      </c>
    </row>
    <row r="471" spans="1:2" ht="12.75">
      <c r="A471" s="227">
        <v>470</v>
      </c>
      <c r="B471" s="305" t="s">
        <v>322</v>
      </c>
    </row>
    <row r="472" spans="1:2" ht="12.75">
      <c r="A472" s="227">
        <v>471</v>
      </c>
      <c r="B472" s="305" t="s">
        <v>323</v>
      </c>
    </row>
    <row r="473" spans="1:2" ht="12.75">
      <c r="A473" s="227">
        <v>472</v>
      </c>
      <c r="B473" s="305" t="s">
        <v>324</v>
      </c>
    </row>
    <row r="474" spans="1:2" ht="12.75">
      <c r="A474" s="227">
        <v>473</v>
      </c>
      <c r="B474" s="305" t="s">
        <v>325</v>
      </c>
    </row>
    <row r="475" spans="1:2" ht="12.75">
      <c r="A475" s="227">
        <v>474</v>
      </c>
      <c r="B475" s="305" t="s">
        <v>326</v>
      </c>
    </row>
    <row r="476" spans="1:2" ht="12.75">
      <c r="A476" s="227">
        <v>475</v>
      </c>
      <c r="B476" s="305" t="s">
        <v>327</v>
      </c>
    </row>
    <row r="477" spans="1:2" ht="12.75">
      <c r="A477" s="227">
        <v>476</v>
      </c>
      <c r="B477" s="305" t="s">
        <v>328</v>
      </c>
    </row>
    <row r="478" spans="1:2" ht="12.75">
      <c r="A478" s="227">
        <v>477</v>
      </c>
      <c r="B478" s="305" t="s">
        <v>329</v>
      </c>
    </row>
    <row r="479" spans="1:2" ht="12.75">
      <c r="A479" s="227">
        <v>478</v>
      </c>
      <c r="B479" s="305" t="s">
        <v>869</v>
      </c>
    </row>
    <row r="480" spans="1:2" ht="12.75">
      <c r="A480" s="227">
        <v>479</v>
      </c>
      <c r="B480" s="305" t="s">
        <v>330</v>
      </c>
    </row>
    <row r="481" spans="1:2" ht="12.75">
      <c r="A481" s="227">
        <v>480</v>
      </c>
      <c r="B481" s="305" t="s">
        <v>331</v>
      </c>
    </row>
    <row r="482" spans="1:2" ht="12.75">
      <c r="A482" s="227">
        <v>481</v>
      </c>
      <c r="B482" s="305" t="s">
        <v>332</v>
      </c>
    </row>
    <row r="483" spans="1:2" ht="12.75">
      <c r="A483" s="227">
        <v>482</v>
      </c>
      <c r="B483" s="305" t="s">
        <v>333</v>
      </c>
    </row>
    <row r="484" spans="1:2" ht="12.75">
      <c r="A484" s="227">
        <v>483</v>
      </c>
      <c r="B484" s="305" t="s">
        <v>334</v>
      </c>
    </row>
    <row r="485" spans="1:2" ht="12.75">
      <c r="A485" s="227">
        <v>484</v>
      </c>
      <c r="B485" s="305" t="s">
        <v>335</v>
      </c>
    </row>
    <row r="486" spans="1:2" ht="12.75">
      <c r="A486" s="227">
        <v>485</v>
      </c>
      <c r="B486" s="305" t="s">
        <v>336</v>
      </c>
    </row>
    <row r="487" spans="1:2" ht="12.75">
      <c r="A487" s="227">
        <v>486</v>
      </c>
      <c r="B487" s="305" t="s">
        <v>337</v>
      </c>
    </row>
    <row r="488" spans="1:2" ht="12.75">
      <c r="A488" s="227">
        <v>487</v>
      </c>
      <c r="B488" s="305" t="s">
        <v>338</v>
      </c>
    </row>
    <row r="489" spans="1:2" ht="12.75">
      <c r="A489" s="227">
        <v>488</v>
      </c>
      <c r="B489" s="305" t="s">
        <v>339</v>
      </c>
    </row>
    <row r="490" spans="1:2" ht="12.75">
      <c r="A490" s="227">
        <v>489</v>
      </c>
      <c r="B490" s="305" t="s">
        <v>340</v>
      </c>
    </row>
    <row r="491" spans="1:2" ht="12.75">
      <c r="A491" s="227">
        <v>490</v>
      </c>
      <c r="B491" s="305" t="s">
        <v>341</v>
      </c>
    </row>
    <row r="492" spans="1:2" ht="12.75">
      <c r="A492" s="227">
        <v>491</v>
      </c>
      <c r="B492" s="305" t="s">
        <v>342</v>
      </c>
    </row>
    <row r="493" spans="1:2" ht="12.75">
      <c r="A493" s="227">
        <v>492</v>
      </c>
      <c r="B493" s="305" t="s">
        <v>343</v>
      </c>
    </row>
    <row r="494" spans="1:2" ht="12.75">
      <c r="A494" s="227">
        <v>493</v>
      </c>
      <c r="B494" s="305" t="s">
        <v>871</v>
      </c>
    </row>
    <row r="495" spans="1:2" ht="12.75">
      <c r="A495" s="227">
        <v>494</v>
      </c>
      <c r="B495" s="305" t="s">
        <v>344</v>
      </c>
    </row>
    <row r="496" spans="1:2" ht="12.75">
      <c r="A496" s="227">
        <v>495</v>
      </c>
      <c r="B496" s="305" t="s">
        <v>345</v>
      </c>
    </row>
    <row r="497" spans="1:2" ht="12.75">
      <c r="A497" s="227">
        <v>496</v>
      </c>
      <c r="B497" s="305" t="s">
        <v>346</v>
      </c>
    </row>
    <row r="498" spans="1:2" ht="12.75">
      <c r="A498" s="227">
        <v>497</v>
      </c>
      <c r="B498" s="305" t="s">
        <v>347</v>
      </c>
    </row>
    <row r="499" spans="1:2" ht="12.75">
      <c r="A499" s="227">
        <v>498</v>
      </c>
      <c r="B499" s="305" t="s">
        <v>348</v>
      </c>
    </row>
    <row r="500" spans="1:2" ht="12.75">
      <c r="A500" s="227">
        <v>499</v>
      </c>
      <c r="B500" s="305" t="s">
        <v>349</v>
      </c>
    </row>
    <row r="501" spans="1:2" ht="12.75">
      <c r="A501" s="227">
        <v>500</v>
      </c>
      <c r="B501" s="305" t="s">
        <v>350</v>
      </c>
    </row>
    <row r="502" spans="1:2" ht="12.75">
      <c r="A502" s="227">
        <v>501</v>
      </c>
      <c r="B502" s="305" t="s">
        <v>351</v>
      </c>
    </row>
    <row r="503" spans="1:2" ht="12.75">
      <c r="A503" s="227">
        <v>502</v>
      </c>
      <c r="B503" s="305" t="s">
        <v>352</v>
      </c>
    </row>
    <row r="504" spans="1:2" ht="12.75">
      <c r="A504" s="227">
        <v>503</v>
      </c>
      <c r="B504" s="305" t="s">
        <v>353</v>
      </c>
    </row>
    <row r="505" spans="1:2" ht="12.75">
      <c r="A505" s="227">
        <v>504</v>
      </c>
      <c r="B505" s="305" t="s">
        <v>354</v>
      </c>
    </row>
    <row r="506" spans="1:2" ht="12.75">
      <c r="A506" s="227">
        <v>505</v>
      </c>
      <c r="B506" s="305" t="s">
        <v>873</v>
      </c>
    </row>
    <row r="507" spans="1:2" ht="12.75">
      <c r="A507" s="227">
        <v>506</v>
      </c>
      <c r="B507" s="305" t="s">
        <v>355</v>
      </c>
    </row>
    <row r="508" spans="1:2" ht="12.75">
      <c r="A508" s="227">
        <v>507</v>
      </c>
      <c r="B508" s="305" t="s">
        <v>356</v>
      </c>
    </row>
    <row r="509" spans="1:2" ht="12.75">
      <c r="A509" s="227">
        <v>508</v>
      </c>
      <c r="B509" s="305" t="s">
        <v>357</v>
      </c>
    </row>
    <row r="510" spans="1:2" ht="12.75">
      <c r="A510" s="227">
        <v>509</v>
      </c>
      <c r="B510" s="305" t="s">
        <v>358</v>
      </c>
    </row>
    <row r="511" spans="1:2" ht="12.75">
      <c r="A511" s="227">
        <v>510</v>
      </c>
      <c r="B511" s="305" t="s">
        <v>359</v>
      </c>
    </row>
    <row r="512" spans="1:2" ht="12.75">
      <c r="A512" s="227">
        <v>511</v>
      </c>
      <c r="B512" s="305" t="s">
        <v>360</v>
      </c>
    </row>
    <row r="513" spans="1:2" ht="12.75">
      <c r="A513" s="227">
        <v>512</v>
      </c>
      <c r="B513" s="305" t="s">
        <v>361</v>
      </c>
    </row>
    <row r="514" spans="1:2" ht="12.75">
      <c r="A514" s="227">
        <v>513</v>
      </c>
      <c r="B514" s="305" t="s">
        <v>362</v>
      </c>
    </row>
    <row r="515" spans="1:2" ht="12.75">
      <c r="A515" s="227">
        <v>514</v>
      </c>
      <c r="B515" s="305" t="s">
        <v>363</v>
      </c>
    </row>
    <row r="516" spans="1:2" ht="12.75">
      <c r="A516" s="227">
        <v>515</v>
      </c>
      <c r="B516" s="305" t="s">
        <v>364</v>
      </c>
    </row>
    <row r="517" spans="1:2" ht="12.75">
      <c r="A517" s="227">
        <v>516</v>
      </c>
      <c r="B517" s="305" t="s">
        <v>365</v>
      </c>
    </row>
    <row r="518" spans="1:2" ht="12.75">
      <c r="A518" s="227">
        <v>517</v>
      </c>
      <c r="B518" s="305" t="s">
        <v>366</v>
      </c>
    </row>
    <row r="519" spans="1:2" ht="12.75">
      <c r="A519" s="227">
        <v>518</v>
      </c>
      <c r="B519" s="305" t="s">
        <v>367</v>
      </c>
    </row>
    <row r="520" spans="1:2" ht="12.75">
      <c r="A520" s="227">
        <v>519</v>
      </c>
      <c r="B520" s="305" t="s">
        <v>368</v>
      </c>
    </row>
    <row r="521" spans="1:2" ht="12.75">
      <c r="A521" s="227">
        <v>520</v>
      </c>
      <c r="B521" s="305" t="s">
        <v>369</v>
      </c>
    </row>
    <row r="522" spans="1:2" ht="12.75">
      <c r="A522" s="227">
        <v>521</v>
      </c>
      <c r="B522" s="305" t="s">
        <v>875</v>
      </c>
    </row>
    <row r="523" spans="1:2" ht="12.75">
      <c r="A523" s="227">
        <v>522</v>
      </c>
      <c r="B523" s="305" t="s">
        <v>370</v>
      </c>
    </row>
    <row r="524" spans="1:2" ht="12.75">
      <c r="A524" s="227">
        <v>523</v>
      </c>
      <c r="B524" s="305" t="s">
        <v>371</v>
      </c>
    </row>
    <row r="525" spans="1:2" ht="12.75">
      <c r="A525" s="227">
        <v>524</v>
      </c>
      <c r="B525" s="305" t="s">
        <v>372</v>
      </c>
    </row>
    <row r="526" spans="1:2" ht="12.75">
      <c r="A526" s="227">
        <v>525</v>
      </c>
      <c r="B526" s="305" t="s">
        <v>373</v>
      </c>
    </row>
    <row r="527" spans="1:2" ht="12.75">
      <c r="A527" s="227">
        <v>526</v>
      </c>
      <c r="B527" s="305" t="s">
        <v>374</v>
      </c>
    </row>
    <row r="528" spans="1:2" ht="12.75">
      <c r="A528" s="227">
        <v>527</v>
      </c>
      <c r="B528" s="305" t="s">
        <v>375</v>
      </c>
    </row>
    <row r="529" spans="1:2" ht="12.75">
      <c r="A529" s="227">
        <v>528</v>
      </c>
      <c r="B529" s="305" t="s">
        <v>376</v>
      </c>
    </row>
    <row r="530" spans="1:2" ht="12.75">
      <c r="A530" s="227">
        <v>529</v>
      </c>
      <c r="B530" s="305" t="s">
        <v>876</v>
      </c>
    </row>
    <row r="531" spans="1:2" ht="12.75">
      <c r="A531" s="227">
        <v>530</v>
      </c>
      <c r="B531" s="305" t="s">
        <v>377</v>
      </c>
    </row>
    <row r="532" spans="1:2" ht="12.75">
      <c r="A532" s="227">
        <v>531</v>
      </c>
      <c r="B532" s="305" t="s">
        <v>378</v>
      </c>
    </row>
    <row r="533" spans="1:2" ht="12.75">
      <c r="A533" s="227">
        <v>532</v>
      </c>
      <c r="B533" s="305" t="s">
        <v>379</v>
      </c>
    </row>
    <row r="534" spans="1:2" ht="12.75">
      <c r="A534" s="227">
        <v>533</v>
      </c>
      <c r="B534" s="305" t="s">
        <v>380</v>
      </c>
    </row>
    <row r="535" spans="1:2" ht="12.75">
      <c r="A535" s="227">
        <v>534</v>
      </c>
      <c r="B535" s="305" t="s">
        <v>381</v>
      </c>
    </row>
    <row r="536" spans="1:2" ht="12.75">
      <c r="A536" s="227">
        <v>535</v>
      </c>
      <c r="B536" s="305" t="s">
        <v>878</v>
      </c>
    </row>
    <row r="537" spans="1:2" ht="12.75">
      <c r="A537" s="227">
        <v>536</v>
      </c>
      <c r="B537" s="305" t="s">
        <v>879</v>
      </c>
    </row>
    <row r="538" spans="1:2" ht="12.75">
      <c r="A538" s="227">
        <v>537</v>
      </c>
      <c r="B538" s="305" t="s">
        <v>382</v>
      </c>
    </row>
    <row r="539" spans="1:2" ht="12.75">
      <c r="A539" s="227">
        <v>538</v>
      </c>
      <c r="B539" s="305" t="s">
        <v>383</v>
      </c>
    </row>
    <row r="540" spans="1:2" ht="12.75">
      <c r="A540" s="227">
        <v>539</v>
      </c>
      <c r="B540" s="305" t="s">
        <v>880</v>
      </c>
    </row>
    <row r="541" spans="1:2" ht="12.75">
      <c r="A541" s="227">
        <v>540</v>
      </c>
      <c r="B541" s="305" t="s">
        <v>384</v>
      </c>
    </row>
    <row r="542" spans="1:2" ht="12.75">
      <c r="A542" s="227">
        <v>541</v>
      </c>
      <c r="B542" s="305" t="s">
        <v>385</v>
      </c>
    </row>
    <row r="543" spans="1:2" ht="12.75">
      <c r="A543" s="227">
        <v>542</v>
      </c>
      <c r="B543" s="305" t="s">
        <v>386</v>
      </c>
    </row>
    <row r="544" spans="1:2" ht="12.75">
      <c r="A544" s="227">
        <v>543</v>
      </c>
      <c r="B544" s="305" t="s">
        <v>387</v>
      </c>
    </row>
    <row r="545" spans="1:2" ht="12.75">
      <c r="A545" s="227">
        <v>544</v>
      </c>
      <c r="B545" s="305" t="s">
        <v>388</v>
      </c>
    </row>
    <row r="546" spans="1:2" ht="12.75">
      <c r="A546" s="227">
        <v>545</v>
      </c>
      <c r="B546" s="305" t="s">
        <v>389</v>
      </c>
    </row>
    <row r="547" spans="1:2" ht="12.75">
      <c r="A547" s="227">
        <v>546</v>
      </c>
      <c r="B547" s="305" t="s">
        <v>390</v>
      </c>
    </row>
    <row r="548" spans="1:2" ht="12.75">
      <c r="A548" s="227">
        <v>547</v>
      </c>
      <c r="B548" s="305" t="s">
        <v>391</v>
      </c>
    </row>
    <row r="549" spans="1:2" ht="12.75">
      <c r="A549" s="227">
        <v>548</v>
      </c>
      <c r="B549" s="305" t="s">
        <v>392</v>
      </c>
    </row>
    <row r="550" spans="1:2" ht="12.75">
      <c r="A550" s="227">
        <v>549</v>
      </c>
      <c r="B550" s="305" t="s">
        <v>393</v>
      </c>
    </row>
    <row r="551" spans="1:2" ht="12.75">
      <c r="A551" s="227">
        <v>550</v>
      </c>
      <c r="B551" s="305" t="s">
        <v>394</v>
      </c>
    </row>
    <row r="552" spans="1:2" ht="12.75">
      <c r="A552" s="227">
        <v>551</v>
      </c>
      <c r="B552" s="305" t="s">
        <v>395</v>
      </c>
    </row>
    <row r="553" spans="1:2" ht="12.75">
      <c r="A553" s="227">
        <v>552</v>
      </c>
      <c r="B553" s="305" t="s">
        <v>396</v>
      </c>
    </row>
    <row r="554" spans="1:2" ht="12.75">
      <c r="A554" s="227">
        <v>553</v>
      </c>
      <c r="B554" s="305" t="s">
        <v>397</v>
      </c>
    </row>
    <row r="555" spans="1:2" ht="12.75">
      <c r="A555" s="227">
        <v>554</v>
      </c>
      <c r="B555" s="305" t="s">
        <v>398</v>
      </c>
    </row>
    <row r="556" spans="1:2" ht="12.75">
      <c r="A556" s="227">
        <v>555</v>
      </c>
      <c r="B556" s="305" t="s">
        <v>399</v>
      </c>
    </row>
    <row r="557" spans="1:2" ht="12.75">
      <c r="A557" s="227">
        <v>556</v>
      </c>
      <c r="B557" s="305" t="s">
        <v>881</v>
      </c>
    </row>
    <row r="558" spans="1:2" ht="12.75">
      <c r="A558" s="227">
        <v>557</v>
      </c>
      <c r="B558" s="305" t="s">
        <v>400</v>
      </c>
    </row>
    <row r="559" spans="1:2" ht="12.75">
      <c r="A559" s="227">
        <v>558</v>
      </c>
      <c r="B559" s="305" t="s">
        <v>401</v>
      </c>
    </row>
    <row r="560" spans="1:2" ht="12.75">
      <c r="A560" s="227">
        <v>559</v>
      </c>
      <c r="B560" s="305" t="s">
        <v>402</v>
      </c>
    </row>
    <row r="561" spans="1:2" ht="12.75">
      <c r="A561" s="227">
        <v>560</v>
      </c>
      <c r="B561" s="305" t="s">
        <v>403</v>
      </c>
    </row>
    <row r="562" spans="1:2" ht="12.75">
      <c r="A562" s="227">
        <v>561</v>
      </c>
      <c r="B562" s="305" t="s">
        <v>404</v>
      </c>
    </row>
    <row r="563" spans="1:2" ht="12.75">
      <c r="A563" s="227">
        <v>562</v>
      </c>
      <c r="B563" s="305" t="s">
        <v>405</v>
      </c>
    </row>
    <row r="564" spans="1:2" ht="12.75">
      <c r="A564" s="227">
        <v>563</v>
      </c>
      <c r="B564" s="305" t="s">
        <v>406</v>
      </c>
    </row>
    <row r="565" spans="1:2" ht="12.75">
      <c r="A565" s="227">
        <v>564</v>
      </c>
      <c r="B565" s="305" t="s">
        <v>407</v>
      </c>
    </row>
    <row r="566" spans="1:2" ht="12.75">
      <c r="A566" s="227">
        <v>565</v>
      </c>
      <c r="B566" s="305" t="s">
        <v>408</v>
      </c>
    </row>
    <row r="567" spans="1:2" ht="12.75">
      <c r="A567" s="227">
        <v>566</v>
      </c>
      <c r="B567" s="305" t="s">
        <v>409</v>
      </c>
    </row>
    <row r="568" spans="1:2" ht="12.75">
      <c r="A568" s="227">
        <v>567</v>
      </c>
      <c r="B568" s="305" t="s">
        <v>410</v>
      </c>
    </row>
    <row r="569" spans="1:2" ht="12.75">
      <c r="A569" s="227">
        <v>568</v>
      </c>
      <c r="B569" s="305" t="s">
        <v>411</v>
      </c>
    </row>
    <row r="570" spans="1:2" ht="12.75">
      <c r="A570" s="227">
        <v>569</v>
      </c>
      <c r="B570" s="305" t="s">
        <v>412</v>
      </c>
    </row>
    <row r="571" spans="1:2" ht="12.75">
      <c r="A571" s="227">
        <v>570</v>
      </c>
      <c r="B571" s="305" t="s">
        <v>413</v>
      </c>
    </row>
    <row r="572" spans="1:2" ht="12.75">
      <c r="A572" s="227">
        <v>571</v>
      </c>
      <c r="B572" s="305" t="s">
        <v>414</v>
      </c>
    </row>
    <row r="573" spans="1:2" ht="12.75">
      <c r="A573" s="227">
        <v>572</v>
      </c>
      <c r="B573" s="305" t="s">
        <v>415</v>
      </c>
    </row>
    <row r="574" spans="1:2" ht="12.75">
      <c r="A574" s="227">
        <v>573</v>
      </c>
      <c r="B574" s="305" t="s">
        <v>416</v>
      </c>
    </row>
    <row r="575" spans="1:2" ht="12.75">
      <c r="A575" s="227">
        <v>574</v>
      </c>
      <c r="B575" s="305" t="s">
        <v>417</v>
      </c>
    </row>
    <row r="576" spans="1:2" ht="12.75">
      <c r="A576" s="227">
        <v>575</v>
      </c>
      <c r="B576" s="305" t="s">
        <v>418</v>
      </c>
    </row>
    <row r="577" spans="1:2" ht="12.75">
      <c r="A577" s="227">
        <v>576</v>
      </c>
      <c r="B577" s="305" t="s">
        <v>419</v>
      </c>
    </row>
    <row r="578" spans="1:2" ht="12.75">
      <c r="A578" s="227">
        <v>577</v>
      </c>
      <c r="B578" s="305" t="s">
        <v>420</v>
      </c>
    </row>
    <row r="579" spans="1:2" ht="12.75">
      <c r="A579" s="227">
        <v>578</v>
      </c>
      <c r="B579" s="305" t="s">
        <v>421</v>
      </c>
    </row>
    <row r="580" spans="1:2" ht="12.75">
      <c r="A580" s="227">
        <v>579</v>
      </c>
      <c r="B580" s="305" t="s">
        <v>882</v>
      </c>
    </row>
    <row r="581" spans="1:2" ht="12.75">
      <c r="A581" s="227">
        <v>580</v>
      </c>
      <c r="B581" s="305" t="s">
        <v>883</v>
      </c>
    </row>
    <row r="582" spans="1:2" ht="12.75">
      <c r="A582" s="227">
        <v>581</v>
      </c>
      <c r="B582" s="305" t="s">
        <v>884</v>
      </c>
    </row>
    <row r="583" spans="1:2" ht="12.75">
      <c r="A583" s="227">
        <v>582</v>
      </c>
      <c r="B583" s="305" t="s">
        <v>422</v>
      </c>
    </row>
    <row r="584" spans="1:2" ht="12.75">
      <c r="A584" s="227">
        <v>583</v>
      </c>
      <c r="B584" s="305" t="s">
        <v>423</v>
      </c>
    </row>
    <row r="585" spans="1:2" ht="12.75">
      <c r="A585" s="227">
        <v>584</v>
      </c>
      <c r="B585" s="305" t="s">
        <v>424</v>
      </c>
    </row>
    <row r="586" spans="1:2" ht="12.75">
      <c r="A586" s="227">
        <v>585</v>
      </c>
      <c r="B586" s="305" t="s">
        <v>425</v>
      </c>
    </row>
    <row r="587" spans="1:2" ht="12.75">
      <c r="A587" s="227">
        <v>586</v>
      </c>
      <c r="B587" s="305" t="s">
        <v>426</v>
      </c>
    </row>
    <row r="588" spans="1:2" ht="12.75">
      <c r="A588" s="227">
        <v>587</v>
      </c>
      <c r="B588" s="305" t="s">
        <v>885</v>
      </c>
    </row>
    <row r="589" spans="1:2" ht="12.75">
      <c r="A589" s="227">
        <v>588</v>
      </c>
      <c r="B589" s="305" t="s">
        <v>886</v>
      </c>
    </row>
    <row r="590" spans="1:2" ht="12.75">
      <c r="A590" s="227">
        <v>589</v>
      </c>
      <c r="B590" s="305" t="s">
        <v>427</v>
      </c>
    </row>
    <row r="591" spans="1:2" ht="12.75">
      <c r="A591" s="227">
        <v>590</v>
      </c>
      <c r="B591" s="305" t="s">
        <v>428</v>
      </c>
    </row>
    <row r="592" spans="1:2" ht="12.75">
      <c r="A592" s="227">
        <v>591</v>
      </c>
      <c r="B592" s="305" t="s">
        <v>429</v>
      </c>
    </row>
    <row r="593" spans="1:2" ht="12.75">
      <c r="A593" s="227">
        <v>592</v>
      </c>
      <c r="B593" s="305" t="s">
        <v>430</v>
      </c>
    </row>
    <row r="594" spans="1:2" ht="12.75">
      <c r="A594" s="227">
        <v>593</v>
      </c>
      <c r="B594" s="305" t="s">
        <v>431</v>
      </c>
    </row>
    <row r="595" spans="1:2" ht="12.75">
      <c r="A595" s="227">
        <v>594</v>
      </c>
      <c r="B595" s="305" t="s">
        <v>432</v>
      </c>
    </row>
    <row r="596" spans="1:2" ht="12.75">
      <c r="A596" s="227">
        <v>595</v>
      </c>
      <c r="B596" s="305" t="s">
        <v>433</v>
      </c>
    </row>
    <row r="597" spans="1:2" ht="12.75">
      <c r="A597" s="227">
        <v>596</v>
      </c>
      <c r="B597" s="305" t="s">
        <v>887</v>
      </c>
    </row>
    <row r="598" spans="1:2" ht="12.75">
      <c r="A598" s="227">
        <v>597</v>
      </c>
      <c r="B598" s="305" t="s">
        <v>434</v>
      </c>
    </row>
    <row r="599" spans="1:2" ht="12.75">
      <c r="A599" s="227">
        <v>598</v>
      </c>
      <c r="B599" s="305" t="s">
        <v>435</v>
      </c>
    </row>
    <row r="600" spans="1:2" ht="12.75">
      <c r="A600" s="227">
        <v>599</v>
      </c>
      <c r="B600" s="305" t="s">
        <v>436</v>
      </c>
    </row>
    <row r="601" spans="1:2" ht="12.75">
      <c r="A601" s="227">
        <v>600</v>
      </c>
      <c r="B601" s="305" t="s">
        <v>437</v>
      </c>
    </row>
    <row r="602" spans="1:2" ht="12.75">
      <c r="A602" s="227">
        <v>601</v>
      </c>
      <c r="B602" s="305" t="s">
        <v>438</v>
      </c>
    </row>
    <row r="603" spans="1:2" ht="12.75">
      <c r="A603" s="227">
        <v>602</v>
      </c>
      <c r="B603" s="305" t="s">
        <v>439</v>
      </c>
    </row>
    <row r="604" spans="1:2" ht="12.75">
      <c r="A604" s="227">
        <v>603</v>
      </c>
      <c r="B604" s="305" t="s">
        <v>440</v>
      </c>
    </row>
    <row r="605" spans="1:2" ht="12.75">
      <c r="A605" s="227">
        <v>604</v>
      </c>
      <c r="B605" s="306" t="s">
        <v>441</v>
      </c>
    </row>
    <row r="606" spans="1:2" ht="12.75">
      <c r="A606" s="227">
        <v>605</v>
      </c>
      <c r="B606" s="306" t="s">
        <v>442</v>
      </c>
    </row>
    <row r="607" spans="1:2" ht="12.75">
      <c r="A607" s="227">
        <v>606</v>
      </c>
      <c r="B607" s="306" t="s">
        <v>443</v>
      </c>
    </row>
    <row r="608" spans="1:2" ht="12.75">
      <c r="A608" s="227">
        <v>607</v>
      </c>
      <c r="B608" s="306" t="s">
        <v>444</v>
      </c>
    </row>
    <row r="609" spans="1:2" ht="12.75">
      <c r="A609" s="227">
        <v>608</v>
      </c>
      <c r="B609" s="306" t="s">
        <v>445</v>
      </c>
    </row>
    <row r="610" spans="1:2" ht="12.75">
      <c r="A610" s="227">
        <v>609</v>
      </c>
      <c r="B610" s="305" t="s">
        <v>446</v>
      </c>
    </row>
    <row r="611" spans="1:2" ht="12.75">
      <c r="A611" s="227">
        <v>610</v>
      </c>
      <c r="B611" s="305" t="s">
        <v>447</v>
      </c>
    </row>
    <row r="612" spans="1:2" ht="12.75">
      <c r="A612" s="227">
        <v>611</v>
      </c>
      <c r="B612" s="305" t="s">
        <v>448</v>
      </c>
    </row>
    <row r="613" spans="1:2" ht="12.75">
      <c r="A613" s="227">
        <v>612</v>
      </c>
      <c r="B613" s="305" t="s">
        <v>449</v>
      </c>
    </row>
    <row r="614" spans="1:2" ht="12.75">
      <c r="A614" s="227">
        <v>613</v>
      </c>
      <c r="B614" s="305" t="s">
        <v>450</v>
      </c>
    </row>
    <row r="615" spans="1:2" ht="12.75">
      <c r="A615" s="227">
        <v>614</v>
      </c>
      <c r="B615" s="305" t="s">
        <v>451</v>
      </c>
    </row>
    <row r="616" spans="1:2" ht="12.75">
      <c r="A616" s="227">
        <v>615</v>
      </c>
      <c r="B616" s="305" t="s">
        <v>452</v>
      </c>
    </row>
    <row r="617" spans="1:2" ht="12.75">
      <c r="A617" s="227">
        <v>616</v>
      </c>
      <c r="B617" s="305" t="s">
        <v>453</v>
      </c>
    </row>
    <row r="618" spans="1:2" ht="15">
      <c r="A618" s="227">
        <v>617</v>
      </c>
      <c r="B618" s="307"/>
    </row>
    <row r="619" spans="1:2" ht="12.75">
      <c r="A619" s="227">
        <v>618</v>
      </c>
      <c r="B619" s="305"/>
    </row>
    <row r="620" spans="1:2" ht="12.75">
      <c r="A620" s="227">
        <v>619</v>
      </c>
      <c r="B620" s="305"/>
    </row>
    <row r="621" spans="1:2" ht="12.75">
      <c r="A621" s="227">
        <v>620</v>
      </c>
      <c r="B621" s="305"/>
    </row>
    <row r="622" spans="1:2" ht="12.75">
      <c r="A622" s="227">
        <v>621</v>
      </c>
      <c r="B622" s="305"/>
    </row>
    <row r="623" spans="1:2" ht="12.75">
      <c r="A623" s="227">
        <v>622</v>
      </c>
      <c r="B623" s="305" t="s">
        <v>454</v>
      </c>
    </row>
    <row r="624" spans="1:2" ht="12.75">
      <c r="A624" s="227">
        <v>623</v>
      </c>
      <c r="B624" s="305" t="s">
        <v>455</v>
      </c>
    </row>
    <row r="625" spans="1:2" ht="12.75">
      <c r="A625" s="227">
        <v>624</v>
      </c>
      <c r="B625" s="305" t="s">
        <v>456</v>
      </c>
    </row>
    <row r="626" spans="1:2" ht="12.75">
      <c r="A626" s="227">
        <v>625</v>
      </c>
      <c r="B626" s="305" t="s">
        <v>457</v>
      </c>
    </row>
    <row r="627" spans="1:2" ht="12.75">
      <c r="A627" s="227">
        <v>626</v>
      </c>
      <c r="B627" s="305" t="s">
        <v>458</v>
      </c>
    </row>
    <row r="628" spans="1:2" ht="12.75">
      <c r="A628" s="227">
        <v>627</v>
      </c>
      <c r="B628" s="305" t="s">
        <v>459</v>
      </c>
    </row>
    <row r="629" spans="1:2" ht="12.75">
      <c r="A629" s="227">
        <v>628</v>
      </c>
      <c r="B629" s="305" t="s">
        <v>460</v>
      </c>
    </row>
    <row r="630" spans="1:2" ht="12.75">
      <c r="A630" s="227">
        <v>629</v>
      </c>
      <c r="B630" s="305" t="s">
        <v>461</v>
      </c>
    </row>
    <row r="631" spans="1:2" ht="12.75">
      <c r="A631" s="227">
        <v>630</v>
      </c>
      <c r="B631" s="305" t="s">
        <v>462</v>
      </c>
    </row>
    <row r="632" spans="1:2" ht="12.75">
      <c r="A632" s="227">
        <v>631</v>
      </c>
      <c r="B632" s="305" t="s">
        <v>463</v>
      </c>
    </row>
    <row r="633" spans="1:2" ht="12.75">
      <c r="A633" s="227">
        <v>632</v>
      </c>
      <c r="B633" s="305" t="s">
        <v>464</v>
      </c>
    </row>
    <row r="634" spans="1:2" ht="12.75">
      <c r="A634" s="227">
        <v>633</v>
      </c>
      <c r="B634" s="305" t="s">
        <v>4</v>
      </c>
    </row>
    <row r="635" spans="1:2" ht="12.75">
      <c r="A635" s="227">
        <v>634</v>
      </c>
      <c r="B635" s="305" t="s">
        <v>57</v>
      </c>
    </row>
    <row r="636" spans="1:2" ht="12.75">
      <c r="A636" s="227">
        <v>635</v>
      </c>
      <c r="B636" s="305" t="s">
        <v>58</v>
      </c>
    </row>
    <row r="637" spans="1:2" ht="12.75">
      <c r="A637" s="227">
        <v>636</v>
      </c>
      <c r="B637" s="305" t="s">
        <v>690</v>
      </c>
    </row>
    <row r="638" spans="1:2" ht="12.75">
      <c r="A638" s="227">
        <v>637</v>
      </c>
      <c r="B638" s="305" t="s">
        <v>465</v>
      </c>
    </row>
    <row r="639" spans="1:2" ht="12.75">
      <c r="A639" s="227">
        <v>638</v>
      </c>
      <c r="B639" s="305" t="s">
        <v>466</v>
      </c>
    </row>
    <row r="640" spans="1:2" ht="12.75">
      <c r="A640" s="227">
        <v>639</v>
      </c>
      <c r="B640" s="305" t="s">
        <v>467</v>
      </c>
    </row>
    <row r="641" spans="1:2" ht="12.75">
      <c r="A641" s="227">
        <v>640</v>
      </c>
      <c r="B641" s="305" t="s">
        <v>468</v>
      </c>
    </row>
    <row r="642" spans="1:2" ht="12.75">
      <c r="A642" s="227">
        <v>641</v>
      </c>
      <c r="B642" s="305" t="s">
        <v>469</v>
      </c>
    </row>
    <row r="643" spans="1:2" ht="12.75">
      <c r="A643" s="227">
        <v>642</v>
      </c>
      <c r="B643" s="305" t="s">
        <v>470</v>
      </c>
    </row>
    <row r="644" spans="1:2" ht="12.75">
      <c r="A644" s="227">
        <v>643</v>
      </c>
      <c r="B644" s="305" t="s">
        <v>471</v>
      </c>
    </row>
    <row r="645" spans="1:2" ht="12.75">
      <c r="A645" s="227">
        <v>644</v>
      </c>
      <c r="B645" s="305" t="s">
        <v>5</v>
      </c>
    </row>
    <row r="646" spans="1:2" ht="12.75">
      <c r="A646" s="227">
        <v>645</v>
      </c>
      <c r="B646" s="305" t="s">
        <v>472</v>
      </c>
    </row>
    <row r="647" spans="1:2" ht="12.75">
      <c r="A647" s="227">
        <v>646</v>
      </c>
      <c r="B647" s="305" t="s">
        <v>473</v>
      </c>
    </row>
    <row r="648" spans="1:2" ht="12.75">
      <c r="A648" s="227">
        <v>647</v>
      </c>
      <c r="B648" s="305" t="s">
        <v>474</v>
      </c>
    </row>
    <row r="649" spans="1:2" ht="12.75">
      <c r="A649" s="227">
        <v>648</v>
      </c>
      <c r="B649" s="305" t="s">
        <v>475</v>
      </c>
    </row>
    <row r="650" spans="1:2" ht="12.75">
      <c r="A650" s="227">
        <v>649</v>
      </c>
      <c r="B650" s="305" t="s">
        <v>555</v>
      </c>
    </row>
    <row r="651" spans="1:2" ht="12.75">
      <c r="A651" s="227">
        <v>650</v>
      </c>
      <c r="B651" s="305" t="s">
        <v>476</v>
      </c>
    </row>
    <row r="652" spans="1:2" ht="12.75">
      <c r="A652" s="227">
        <v>651</v>
      </c>
      <c r="B652" s="305" t="s">
        <v>477</v>
      </c>
    </row>
    <row r="653" spans="1:2" ht="12.75">
      <c r="A653" s="227">
        <v>652</v>
      </c>
      <c r="B653" s="305" t="s">
        <v>478</v>
      </c>
    </row>
    <row r="654" spans="1:2" ht="12.75">
      <c r="A654" s="227">
        <v>653</v>
      </c>
      <c r="B654" s="305" t="s">
        <v>479</v>
      </c>
    </row>
    <row r="655" spans="1:2" ht="12.75">
      <c r="A655" s="227">
        <v>654</v>
      </c>
      <c r="B655" s="305" t="s">
        <v>480</v>
      </c>
    </row>
    <row r="656" spans="1:2" ht="12.75">
      <c r="A656" s="227">
        <v>655</v>
      </c>
      <c r="B656" s="305" t="s">
        <v>481</v>
      </c>
    </row>
    <row r="657" spans="1:2" ht="12.75">
      <c r="A657" s="227">
        <v>656</v>
      </c>
      <c r="B657" s="305" t="s">
        <v>589</v>
      </c>
    </row>
    <row r="658" spans="1:2" ht="12.75">
      <c r="A658" s="227">
        <v>657</v>
      </c>
      <c r="B658" s="305" t="s">
        <v>482</v>
      </c>
    </row>
    <row r="659" spans="1:2" ht="12.75">
      <c r="A659" s="227">
        <v>658</v>
      </c>
      <c r="B659" s="305" t="s">
        <v>483</v>
      </c>
    </row>
    <row r="660" spans="1:2" ht="12.75">
      <c r="A660" s="227">
        <v>659</v>
      </c>
      <c r="B660" s="305" t="s">
        <v>484</v>
      </c>
    </row>
    <row r="661" spans="1:2" ht="12.75">
      <c r="A661" s="227">
        <v>660</v>
      </c>
      <c r="B661" s="305" t="s">
        <v>485</v>
      </c>
    </row>
    <row r="662" spans="1:2" ht="12.75">
      <c r="A662" s="227">
        <v>661</v>
      </c>
      <c r="B662" s="305" t="s">
        <v>486</v>
      </c>
    </row>
    <row r="663" spans="1:2" ht="12.75">
      <c r="A663" s="227">
        <v>662</v>
      </c>
      <c r="B663" s="305" t="s">
        <v>487</v>
      </c>
    </row>
    <row r="664" spans="1:2" ht="12.75">
      <c r="A664" s="227">
        <v>663</v>
      </c>
      <c r="B664" s="305" t="s">
        <v>488</v>
      </c>
    </row>
    <row r="665" spans="1:2" ht="12.75">
      <c r="A665" s="227">
        <v>664</v>
      </c>
      <c r="B665" s="305" t="s">
        <v>489</v>
      </c>
    </row>
    <row r="666" spans="1:2" ht="12.75">
      <c r="A666" s="227">
        <v>665</v>
      </c>
      <c r="B666" s="308" t="s">
        <v>490</v>
      </c>
    </row>
    <row r="667" spans="1:2" ht="12.75">
      <c r="A667" s="227">
        <v>666</v>
      </c>
      <c r="B667" s="305" t="s">
        <v>491</v>
      </c>
    </row>
    <row r="668" spans="1:2" ht="12.75">
      <c r="A668" s="227">
        <v>667</v>
      </c>
      <c r="B668" s="305" t="s">
        <v>75</v>
      </c>
    </row>
    <row r="669" spans="1:2" ht="12.75">
      <c r="A669" s="227">
        <v>668</v>
      </c>
      <c r="B669" s="305" t="s">
        <v>72</v>
      </c>
    </row>
    <row r="670" spans="1:2" ht="12.75">
      <c r="A670" s="227">
        <v>669</v>
      </c>
      <c r="B670" s="305" t="s">
        <v>76</v>
      </c>
    </row>
    <row r="671" spans="1:2" ht="12.75">
      <c r="A671" s="227">
        <v>670</v>
      </c>
      <c r="B671" s="305" t="s">
        <v>73</v>
      </c>
    </row>
    <row r="672" spans="1:2" ht="12.75">
      <c r="A672" s="227">
        <v>671</v>
      </c>
      <c r="B672" s="305" t="s">
        <v>718</v>
      </c>
    </row>
    <row r="673" spans="1:2" ht="12.75">
      <c r="A673" s="227">
        <v>672</v>
      </c>
      <c r="B673" s="305" t="s">
        <v>719</v>
      </c>
    </row>
    <row r="674" spans="1:2" ht="12.75">
      <c r="A674" s="227">
        <v>673</v>
      </c>
      <c r="B674" s="305" t="s">
        <v>721</v>
      </c>
    </row>
    <row r="675" spans="1:2" ht="12.75">
      <c r="A675" s="227">
        <v>674</v>
      </c>
      <c r="B675" s="305" t="s">
        <v>723</v>
      </c>
    </row>
    <row r="676" spans="1:2" ht="12.75">
      <c r="A676" s="227">
        <v>675</v>
      </c>
      <c r="B676" s="305" t="s">
        <v>726</v>
      </c>
    </row>
    <row r="677" spans="1:2" ht="12.75">
      <c r="A677" s="227">
        <v>676</v>
      </c>
      <c r="B677" s="305" t="s">
        <v>728</v>
      </c>
    </row>
    <row r="678" spans="1:2" ht="12.75">
      <c r="A678" s="227">
        <v>677</v>
      </c>
      <c r="B678" s="305" t="s">
        <v>730</v>
      </c>
    </row>
    <row r="679" spans="1:2" ht="12.75">
      <c r="A679" s="227">
        <v>678</v>
      </c>
      <c r="B679" s="305" t="s">
        <v>732</v>
      </c>
    </row>
    <row r="680" spans="1:2" ht="12.75">
      <c r="A680" s="227">
        <v>679</v>
      </c>
      <c r="B680" s="305" t="s">
        <v>734</v>
      </c>
    </row>
    <row r="681" spans="1:2" ht="12.75">
      <c r="A681" s="227">
        <v>680</v>
      </c>
      <c r="B681" s="305" t="s">
        <v>736</v>
      </c>
    </row>
    <row r="682" spans="1:2" ht="12.75">
      <c r="A682" s="227">
        <v>681</v>
      </c>
      <c r="B682" s="305" t="s">
        <v>738</v>
      </c>
    </row>
    <row r="683" spans="1:2" ht="12.75">
      <c r="A683" s="227">
        <v>682</v>
      </c>
      <c r="B683" s="305" t="s">
        <v>741</v>
      </c>
    </row>
    <row r="684" spans="1:2" ht="12.75">
      <c r="A684" s="227">
        <v>683</v>
      </c>
      <c r="B684" s="305" t="s">
        <v>743</v>
      </c>
    </row>
    <row r="685" spans="1:2" ht="12.75">
      <c r="A685" s="227">
        <v>684</v>
      </c>
      <c r="B685" s="305" t="s">
        <v>745</v>
      </c>
    </row>
    <row r="686" spans="1:2" ht="12.75">
      <c r="A686" s="227">
        <v>685</v>
      </c>
      <c r="B686" s="305" t="s">
        <v>747</v>
      </c>
    </row>
    <row r="687" spans="1:2" ht="12.75">
      <c r="A687" s="227">
        <v>686</v>
      </c>
      <c r="B687" s="305" t="s">
        <v>749</v>
      </c>
    </row>
    <row r="688" spans="1:2" ht="12.75">
      <c r="A688" s="227">
        <v>687</v>
      </c>
      <c r="B688" s="305" t="s">
        <v>751</v>
      </c>
    </row>
    <row r="689" spans="1:2" ht="12.75">
      <c r="A689" s="227">
        <v>688</v>
      </c>
      <c r="B689" s="305" t="s">
        <v>753</v>
      </c>
    </row>
    <row r="690" spans="1:2" ht="12.75">
      <c r="A690" s="227">
        <v>689</v>
      </c>
      <c r="B690" s="305" t="s">
        <v>755</v>
      </c>
    </row>
    <row r="691" spans="1:2" ht="12.75">
      <c r="A691" s="227">
        <v>690</v>
      </c>
      <c r="B691" s="305" t="s">
        <v>757</v>
      </c>
    </row>
    <row r="692" spans="1:2" ht="12.75">
      <c r="A692" s="227">
        <v>691</v>
      </c>
      <c r="B692" s="305" t="s">
        <v>759</v>
      </c>
    </row>
    <row r="693" spans="1:2" ht="25.5">
      <c r="A693" s="227">
        <v>692</v>
      </c>
      <c r="B693" s="305" t="s">
        <v>761</v>
      </c>
    </row>
    <row r="694" spans="1:2" ht="12.75">
      <c r="A694" s="227">
        <v>693</v>
      </c>
      <c r="B694" s="305" t="s">
        <v>763</v>
      </c>
    </row>
    <row r="695" spans="1:2" ht="12.75">
      <c r="A695" s="227">
        <v>694</v>
      </c>
      <c r="B695" s="305" t="s">
        <v>765</v>
      </c>
    </row>
    <row r="696" spans="1:2" ht="12.75">
      <c r="A696" s="227">
        <v>695</v>
      </c>
      <c r="B696" s="305" t="s">
        <v>767</v>
      </c>
    </row>
    <row r="697" spans="1:2" ht="12.75">
      <c r="A697" s="227">
        <v>696</v>
      </c>
      <c r="B697" s="305" t="s">
        <v>769</v>
      </c>
    </row>
    <row r="698" spans="1:2" ht="12.75">
      <c r="A698" s="227">
        <v>697</v>
      </c>
      <c r="B698" s="305" t="s">
        <v>772</v>
      </c>
    </row>
    <row r="699" spans="1:2" ht="12.75">
      <c r="A699" s="227">
        <v>698</v>
      </c>
      <c r="B699" s="305" t="s">
        <v>774</v>
      </c>
    </row>
    <row r="700" spans="1:2" ht="12.75">
      <c r="A700" s="227">
        <v>699</v>
      </c>
      <c r="B700" s="305" t="s">
        <v>775</v>
      </c>
    </row>
    <row r="701" spans="1:2" ht="12.75">
      <c r="A701" s="227">
        <v>700</v>
      </c>
      <c r="B701" s="305" t="s">
        <v>776</v>
      </c>
    </row>
    <row r="702" spans="1:2" ht="12.75">
      <c r="A702" s="227">
        <v>701</v>
      </c>
      <c r="B702" s="305" t="s">
        <v>778</v>
      </c>
    </row>
    <row r="703" spans="1:2" ht="12.75">
      <c r="A703" s="227">
        <v>702</v>
      </c>
      <c r="B703" s="305" t="s">
        <v>779</v>
      </c>
    </row>
    <row r="704" spans="1:2" ht="12.75">
      <c r="A704" s="227">
        <v>703</v>
      </c>
      <c r="B704" s="305" t="s">
        <v>781</v>
      </c>
    </row>
    <row r="705" spans="1:2" ht="12.75">
      <c r="A705" s="227">
        <v>704</v>
      </c>
      <c r="B705" s="305" t="s">
        <v>782</v>
      </c>
    </row>
    <row r="706" spans="1:2" ht="12.75">
      <c r="A706" s="227">
        <v>705</v>
      </c>
      <c r="B706" s="305" t="s">
        <v>783</v>
      </c>
    </row>
    <row r="707" spans="1:2" ht="12.75">
      <c r="A707" s="227">
        <v>706</v>
      </c>
      <c r="B707" s="305" t="s">
        <v>784</v>
      </c>
    </row>
    <row r="708" spans="1:2" ht="12.75">
      <c r="A708" s="227">
        <v>707</v>
      </c>
      <c r="B708" s="305" t="s">
        <v>689</v>
      </c>
    </row>
    <row r="709" spans="1:2" ht="12.75">
      <c r="A709" s="227">
        <v>708</v>
      </c>
      <c r="B709" s="305" t="s">
        <v>785</v>
      </c>
    </row>
    <row r="710" spans="1:2" ht="12.75">
      <c r="A710" s="227">
        <v>709</v>
      </c>
      <c r="B710" s="305" t="s">
        <v>786</v>
      </c>
    </row>
    <row r="711" spans="1:2" ht="12.75">
      <c r="A711" s="227">
        <v>710</v>
      </c>
      <c r="B711" s="305" t="s">
        <v>787</v>
      </c>
    </row>
    <row r="712" spans="1:2" ht="12.75">
      <c r="A712" s="227">
        <v>711</v>
      </c>
      <c r="B712" s="305" t="s">
        <v>789</v>
      </c>
    </row>
    <row r="713" spans="1:2" ht="12.75">
      <c r="A713" s="227">
        <v>712</v>
      </c>
      <c r="B713" s="305" t="s">
        <v>790</v>
      </c>
    </row>
    <row r="714" spans="1:2" ht="12.75">
      <c r="A714" s="227">
        <v>713</v>
      </c>
      <c r="B714" s="305" t="s">
        <v>792</v>
      </c>
    </row>
    <row r="715" spans="1:2" ht="12.75">
      <c r="A715" s="227">
        <v>714</v>
      </c>
      <c r="B715" s="305" t="s">
        <v>793</v>
      </c>
    </row>
    <row r="716" spans="1:2" ht="12.75">
      <c r="A716" s="227">
        <v>715</v>
      </c>
      <c r="B716" s="305" t="s">
        <v>794</v>
      </c>
    </row>
    <row r="717" spans="1:2" ht="12.75">
      <c r="A717" s="227">
        <v>716</v>
      </c>
      <c r="B717" s="305" t="s">
        <v>796</v>
      </c>
    </row>
    <row r="718" spans="1:2" ht="12.75">
      <c r="A718" s="227">
        <v>717</v>
      </c>
      <c r="B718" s="305" t="s">
        <v>797</v>
      </c>
    </row>
    <row r="719" spans="1:2" ht="12.75">
      <c r="A719" s="227">
        <v>718</v>
      </c>
      <c r="B719" s="305" t="s">
        <v>799</v>
      </c>
    </row>
    <row r="720" spans="1:2" ht="12.75">
      <c r="A720" s="227">
        <v>719</v>
      </c>
      <c r="B720" s="305" t="s">
        <v>801</v>
      </c>
    </row>
    <row r="721" spans="1:2" ht="12.75">
      <c r="A721" s="227">
        <v>720</v>
      </c>
      <c r="B721" s="305" t="s">
        <v>803</v>
      </c>
    </row>
    <row r="722" spans="1:2" ht="12.75">
      <c r="A722" s="227">
        <v>721</v>
      </c>
      <c r="B722" s="305" t="s">
        <v>804</v>
      </c>
    </row>
    <row r="723" spans="1:2" ht="25.5">
      <c r="A723" s="227">
        <v>722</v>
      </c>
      <c r="B723" s="305" t="s">
        <v>805</v>
      </c>
    </row>
    <row r="724" spans="1:2" ht="12.75">
      <c r="A724" s="227">
        <v>723</v>
      </c>
      <c r="B724" s="305" t="s">
        <v>806</v>
      </c>
    </row>
    <row r="725" spans="1:2" ht="12.75">
      <c r="A725" s="227">
        <v>724</v>
      </c>
      <c r="B725" s="305" t="s">
        <v>807</v>
      </c>
    </row>
    <row r="726" spans="1:2" ht="12.75">
      <c r="A726" s="227">
        <v>725</v>
      </c>
      <c r="B726" s="305" t="s">
        <v>808</v>
      </c>
    </row>
    <row r="727" spans="1:2" ht="12.75">
      <c r="A727" s="227">
        <v>726</v>
      </c>
      <c r="B727" s="305" t="s">
        <v>809</v>
      </c>
    </row>
    <row r="728" spans="1:2" ht="12.75">
      <c r="A728" s="227">
        <v>727</v>
      </c>
      <c r="B728" s="305" t="s">
        <v>810</v>
      </c>
    </row>
    <row r="729" spans="1:2" ht="12.75">
      <c r="A729" s="227">
        <v>728</v>
      </c>
      <c r="B729" s="305" t="s">
        <v>811</v>
      </c>
    </row>
    <row r="730" spans="1:2" ht="12.75">
      <c r="A730" s="227">
        <v>729</v>
      </c>
      <c r="B730" s="305" t="s">
        <v>812</v>
      </c>
    </row>
    <row r="731" spans="1:2" ht="12.75">
      <c r="A731" s="227">
        <v>730</v>
      </c>
      <c r="B731" s="305" t="s">
        <v>813</v>
      </c>
    </row>
    <row r="732" spans="1:2" ht="12.75">
      <c r="A732" s="227">
        <v>731</v>
      </c>
      <c r="B732" s="305" t="s">
        <v>814</v>
      </c>
    </row>
    <row r="733" spans="1:2" ht="12.75">
      <c r="A733" s="227">
        <v>732</v>
      </c>
      <c r="B733" s="305" t="s">
        <v>815</v>
      </c>
    </row>
    <row r="734" spans="1:2" ht="12.75">
      <c r="A734" s="227">
        <v>733</v>
      </c>
      <c r="B734" s="305" t="s">
        <v>816</v>
      </c>
    </row>
    <row r="735" spans="1:2" ht="12.75">
      <c r="A735" s="227">
        <v>734</v>
      </c>
      <c r="B735" s="305" t="s">
        <v>817</v>
      </c>
    </row>
    <row r="736" spans="1:2" ht="12.75">
      <c r="A736" s="227">
        <v>735</v>
      </c>
      <c r="B736" s="305" t="s">
        <v>818</v>
      </c>
    </row>
    <row r="737" spans="1:2" ht="12.75">
      <c r="A737" s="227">
        <v>736</v>
      </c>
      <c r="B737" s="305" t="s">
        <v>819</v>
      </c>
    </row>
    <row r="738" spans="1:2" ht="12.75">
      <c r="A738" s="227">
        <v>737</v>
      </c>
      <c r="B738" s="305" t="s">
        <v>820</v>
      </c>
    </row>
    <row r="739" spans="1:2" ht="12.75">
      <c r="A739" s="227">
        <v>738</v>
      </c>
      <c r="B739" s="305" t="s">
        <v>821</v>
      </c>
    </row>
    <row r="740" spans="1:2" ht="12.75">
      <c r="A740" s="227">
        <v>739</v>
      </c>
      <c r="B740" s="305" t="s">
        <v>822</v>
      </c>
    </row>
    <row r="741" spans="1:2" ht="12.75">
      <c r="A741" s="227">
        <v>740</v>
      </c>
      <c r="B741" s="305" t="s">
        <v>823</v>
      </c>
    </row>
    <row r="742" spans="1:2" ht="12.75">
      <c r="A742" s="227">
        <v>741</v>
      </c>
      <c r="B742" s="305" t="s">
        <v>825</v>
      </c>
    </row>
    <row r="743" spans="1:2" ht="12.75">
      <c r="A743" s="227">
        <v>742</v>
      </c>
      <c r="B743" s="305" t="s">
        <v>826</v>
      </c>
    </row>
    <row r="744" spans="1:2" ht="12.75">
      <c r="A744" s="227">
        <v>743</v>
      </c>
      <c r="B744" s="305" t="s">
        <v>827</v>
      </c>
    </row>
    <row r="745" spans="1:2" ht="12.75">
      <c r="A745" s="227">
        <v>744</v>
      </c>
      <c r="B745" s="305" t="s">
        <v>828</v>
      </c>
    </row>
    <row r="746" spans="1:2" ht="12.75">
      <c r="A746" s="227">
        <v>745</v>
      </c>
      <c r="B746" s="305" t="s">
        <v>829</v>
      </c>
    </row>
    <row r="747" spans="1:2" ht="12.75">
      <c r="A747" s="227">
        <v>746</v>
      </c>
      <c r="B747" s="305" t="s">
        <v>830</v>
      </c>
    </row>
    <row r="748" spans="1:2" ht="12.75">
      <c r="A748" s="227">
        <v>747</v>
      </c>
      <c r="B748" s="305" t="s">
        <v>831</v>
      </c>
    </row>
    <row r="749" spans="1:2" ht="12.75">
      <c r="A749" s="227">
        <v>748</v>
      </c>
      <c r="B749" s="305" t="s">
        <v>832</v>
      </c>
    </row>
    <row r="750" spans="1:2" ht="12.75">
      <c r="A750" s="227">
        <v>749</v>
      </c>
      <c r="B750" s="305" t="s">
        <v>833</v>
      </c>
    </row>
    <row r="751" spans="1:2" ht="12.75">
      <c r="A751" s="227">
        <v>750</v>
      </c>
      <c r="B751" s="305" t="s">
        <v>835</v>
      </c>
    </row>
    <row r="752" spans="1:2" ht="12.75">
      <c r="A752" s="227">
        <v>751</v>
      </c>
      <c r="B752" s="305" t="s">
        <v>836</v>
      </c>
    </row>
    <row r="753" spans="1:2" ht="12.75">
      <c r="A753" s="227">
        <v>752</v>
      </c>
      <c r="B753" s="305" t="s">
        <v>837</v>
      </c>
    </row>
    <row r="754" spans="1:2" ht="12.75">
      <c r="A754" s="227">
        <v>753</v>
      </c>
      <c r="B754" s="305" t="s">
        <v>838</v>
      </c>
    </row>
    <row r="755" spans="1:2" ht="12.75">
      <c r="A755" s="227">
        <v>754</v>
      </c>
      <c r="B755" s="305" t="s">
        <v>839</v>
      </c>
    </row>
    <row r="756" spans="1:2" ht="12.75">
      <c r="A756" s="227">
        <v>755</v>
      </c>
      <c r="B756" s="305" t="s">
        <v>840</v>
      </c>
    </row>
    <row r="757" spans="1:2" ht="12.75">
      <c r="A757" s="227">
        <v>756</v>
      </c>
      <c r="B757" s="305" t="s">
        <v>841</v>
      </c>
    </row>
    <row r="758" spans="1:2" ht="12.75">
      <c r="A758" s="227">
        <v>757</v>
      </c>
      <c r="B758" s="305" t="s">
        <v>843</v>
      </c>
    </row>
    <row r="759" spans="1:2" ht="12.75">
      <c r="A759" s="227">
        <v>758</v>
      </c>
      <c r="B759" s="305" t="s">
        <v>844</v>
      </c>
    </row>
    <row r="760" spans="1:2" ht="12.75">
      <c r="A760" s="227">
        <v>759</v>
      </c>
      <c r="B760" s="305" t="s">
        <v>845</v>
      </c>
    </row>
    <row r="761" spans="1:2" ht="12.75">
      <c r="A761" s="227">
        <v>760</v>
      </c>
      <c r="B761" s="305" t="s">
        <v>846</v>
      </c>
    </row>
    <row r="762" spans="1:2" ht="12.75">
      <c r="A762" s="227">
        <v>761</v>
      </c>
      <c r="B762" s="305" t="s">
        <v>847</v>
      </c>
    </row>
    <row r="763" spans="1:2" ht="12.75">
      <c r="A763" s="227">
        <v>762</v>
      </c>
      <c r="B763" s="305" t="s">
        <v>848</v>
      </c>
    </row>
    <row r="764" spans="1:2" ht="12.75">
      <c r="A764" s="227">
        <v>763</v>
      </c>
      <c r="B764" s="305" t="s">
        <v>849</v>
      </c>
    </row>
    <row r="765" spans="1:2" ht="12.75">
      <c r="A765" s="227">
        <v>764</v>
      </c>
      <c r="B765" s="305" t="s">
        <v>850</v>
      </c>
    </row>
    <row r="766" spans="1:2" ht="12.75">
      <c r="A766" s="227">
        <v>765</v>
      </c>
      <c r="B766" s="305" t="s">
        <v>851</v>
      </c>
    </row>
    <row r="767" spans="1:2" ht="12.75">
      <c r="A767" s="227">
        <v>766</v>
      </c>
      <c r="B767" s="305" t="s">
        <v>852</v>
      </c>
    </row>
    <row r="768" spans="1:2" ht="12.75">
      <c r="A768" s="227">
        <v>767</v>
      </c>
      <c r="B768" s="305" t="s">
        <v>853</v>
      </c>
    </row>
    <row r="769" spans="1:2" ht="12.75">
      <c r="A769" s="227">
        <v>768</v>
      </c>
      <c r="B769" s="305" t="s">
        <v>854</v>
      </c>
    </row>
    <row r="770" spans="1:2" ht="12.75">
      <c r="A770" s="227">
        <v>769</v>
      </c>
      <c r="B770" s="305" t="s">
        <v>855</v>
      </c>
    </row>
    <row r="771" spans="1:2" ht="12.75">
      <c r="A771" s="227">
        <v>770</v>
      </c>
      <c r="B771" s="305" t="s">
        <v>856</v>
      </c>
    </row>
    <row r="772" spans="1:2" ht="12.75">
      <c r="A772" s="227">
        <v>771</v>
      </c>
      <c r="B772" s="305" t="s">
        <v>857</v>
      </c>
    </row>
    <row r="773" spans="1:2" ht="12.75">
      <c r="A773" s="227">
        <v>772</v>
      </c>
      <c r="B773" s="305" t="s">
        <v>858</v>
      </c>
    </row>
    <row r="774" spans="1:2" ht="12.75">
      <c r="A774" s="227">
        <v>773</v>
      </c>
      <c r="B774" s="305" t="s">
        <v>859</v>
      </c>
    </row>
    <row r="775" spans="1:2" ht="12.75">
      <c r="A775" s="227">
        <v>774</v>
      </c>
      <c r="B775" s="305" t="s">
        <v>860</v>
      </c>
    </row>
    <row r="776" spans="1:2" ht="12.75">
      <c r="A776" s="227">
        <v>775</v>
      </c>
      <c r="B776" s="305" t="s">
        <v>861</v>
      </c>
    </row>
    <row r="777" spans="1:2" ht="12.75">
      <c r="A777" s="227">
        <v>776</v>
      </c>
      <c r="B777" s="305" t="s">
        <v>594</v>
      </c>
    </row>
    <row r="778" spans="1:2" ht="12.75">
      <c r="A778" s="227">
        <v>777</v>
      </c>
      <c r="B778" s="305" t="s">
        <v>862</v>
      </c>
    </row>
    <row r="779" spans="1:2" ht="12.75">
      <c r="A779" s="227">
        <v>778</v>
      </c>
      <c r="B779" s="305" t="s">
        <v>863</v>
      </c>
    </row>
    <row r="780" spans="1:2" ht="12.75">
      <c r="A780" s="227">
        <v>779</v>
      </c>
      <c r="B780" s="305" t="s">
        <v>864</v>
      </c>
    </row>
    <row r="781" spans="1:2" ht="25.5">
      <c r="A781" s="227">
        <v>780</v>
      </c>
      <c r="B781" s="305" t="s">
        <v>865</v>
      </c>
    </row>
    <row r="782" spans="1:2" ht="12.75">
      <c r="A782" s="227">
        <v>781</v>
      </c>
      <c r="B782" s="305" t="s">
        <v>866</v>
      </c>
    </row>
    <row r="783" spans="1:2" ht="12.75">
      <c r="A783" s="227">
        <v>782</v>
      </c>
      <c r="B783" s="305" t="s">
        <v>867</v>
      </c>
    </row>
    <row r="784" spans="1:2" ht="12.75">
      <c r="A784" s="227">
        <v>783</v>
      </c>
      <c r="B784" s="305" t="s">
        <v>868</v>
      </c>
    </row>
    <row r="785" spans="1:2" ht="52.5">
      <c r="A785" s="227">
        <v>784</v>
      </c>
      <c r="B785" s="251" t="s">
        <v>59</v>
      </c>
    </row>
    <row r="786" spans="1:2" ht="12.75">
      <c r="A786" s="227">
        <v>785</v>
      </c>
      <c r="B786" s="309" t="s">
        <v>492</v>
      </c>
    </row>
    <row r="787" spans="1:2" ht="12.75">
      <c r="A787" s="227">
        <v>786</v>
      </c>
      <c r="B787" s="309" t="s">
        <v>493</v>
      </c>
    </row>
    <row r="788" spans="1:2" ht="12.75">
      <c r="A788" s="227">
        <v>787</v>
      </c>
      <c r="B788" s="309" t="s">
        <v>60</v>
      </c>
    </row>
    <row r="789" spans="1:2" ht="42.75" thickBot="1">
      <c r="A789" s="227">
        <v>788</v>
      </c>
      <c r="B789" s="273" t="s">
        <v>61</v>
      </c>
    </row>
    <row r="790" spans="1:2" ht="23.25" thickBot="1">
      <c r="A790" s="227">
        <v>789</v>
      </c>
      <c r="B790" s="294" t="s">
        <v>494</v>
      </c>
    </row>
    <row r="791" spans="1:2" ht="13.5" thickBot="1">
      <c r="A791" s="227">
        <v>790</v>
      </c>
      <c r="B791" s="284" t="s">
        <v>495</v>
      </c>
    </row>
    <row r="792" spans="1:2" ht="13.5" thickBot="1">
      <c r="A792" s="227">
        <v>791</v>
      </c>
      <c r="B792" s="284" t="s">
        <v>496</v>
      </c>
    </row>
    <row r="793" spans="1:2" ht="13.5" thickBot="1">
      <c r="A793" s="227">
        <v>792</v>
      </c>
      <c r="B793" s="284" t="s">
        <v>497</v>
      </c>
    </row>
    <row r="794" spans="1:2" ht="12.75">
      <c r="A794" s="227">
        <v>793</v>
      </c>
      <c r="B794" s="229" t="s">
        <v>498</v>
      </c>
    </row>
    <row r="795" spans="1:2" ht="18">
      <c r="A795" s="227">
        <v>794</v>
      </c>
      <c r="B795" s="252" t="s">
        <v>499</v>
      </c>
    </row>
    <row r="796" spans="1:2" ht="25.5">
      <c r="A796" s="227">
        <v>795</v>
      </c>
      <c r="B796" s="266" t="s">
        <v>500</v>
      </c>
    </row>
    <row r="797" spans="1:2" ht="33.75">
      <c r="A797" s="227">
        <v>796</v>
      </c>
      <c r="B797" s="270" t="s">
        <v>55</v>
      </c>
    </row>
    <row r="798" spans="1:2" ht="25.5">
      <c r="A798" s="227">
        <v>797</v>
      </c>
      <c r="B798" s="266" t="s">
        <v>501</v>
      </c>
    </row>
    <row r="799" spans="1:2" ht="22.5">
      <c r="A799" s="227">
        <v>798</v>
      </c>
      <c r="B799" s="270" t="s">
        <v>502</v>
      </c>
    </row>
    <row r="800" spans="1:2" ht="25.5">
      <c r="A800" s="227">
        <v>799</v>
      </c>
      <c r="B800" s="266" t="s">
        <v>503</v>
      </c>
    </row>
    <row r="801" spans="1:2" ht="25.5">
      <c r="A801" s="227">
        <v>800</v>
      </c>
      <c r="B801" s="266" t="s">
        <v>504</v>
      </c>
    </row>
    <row r="802" spans="1:2" ht="15">
      <c r="A802" s="227">
        <v>801</v>
      </c>
      <c r="B802" s="269" t="s">
        <v>505</v>
      </c>
    </row>
    <row r="803" spans="1:2" ht="25.5">
      <c r="A803" s="227">
        <v>802</v>
      </c>
      <c r="B803" s="253" t="s">
        <v>506</v>
      </c>
    </row>
    <row r="804" spans="1:2" ht="33.75">
      <c r="A804" s="227">
        <v>803</v>
      </c>
      <c r="B804" s="270" t="s">
        <v>6</v>
      </c>
    </row>
    <row r="805" spans="1:2" ht="12.75">
      <c r="A805" s="227">
        <v>804</v>
      </c>
      <c r="B805" s="270" t="s">
        <v>507</v>
      </c>
    </row>
    <row r="806" spans="1:2" ht="22.5">
      <c r="A806" s="227">
        <v>805</v>
      </c>
      <c r="B806" s="270" t="s">
        <v>508</v>
      </c>
    </row>
    <row r="807" spans="1:2" ht="38.25">
      <c r="A807" s="227">
        <v>806</v>
      </c>
      <c r="B807" s="253" t="s">
        <v>509</v>
      </c>
    </row>
    <row r="808" spans="1:2" ht="23.25" thickBot="1">
      <c r="A808" s="227">
        <v>807</v>
      </c>
      <c r="B808" s="290" t="s">
        <v>510</v>
      </c>
    </row>
    <row r="809" spans="1:2" ht="25.5">
      <c r="A809" s="227">
        <v>808</v>
      </c>
      <c r="B809" s="253" t="s">
        <v>511</v>
      </c>
    </row>
    <row r="810" spans="1:2" ht="15">
      <c r="A810" s="227">
        <v>809</v>
      </c>
      <c r="B810" s="269" t="s">
        <v>512</v>
      </c>
    </row>
    <row r="811" spans="1:2" ht="25.5">
      <c r="A811" s="227">
        <v>810</v>
      </c>
      <c r="B811" s="253" t="s">
        <v>513</v>
      </c>
    </row>
    <row r="812" spans="1:2" ht="22.5">
      <c r="A812" s="227">
        <v>811</v>
      </c>
      <c r="B812" s="270" t="s">
        <v>7</v>
      </c>
    </row>
    <row r="813" spans="1:2" ht="26.25" thickBot="1">
      <c r="A813" s="227">
        <v>812</v>
      </c>
      <c r="B813" s="310" t="s">
        <v>514</v>
      </c>
    </row>
    <row r="814" spans="1:2" ht="13.5" thickBot="1">
      <c r="A814" s="227">
        <v>813</v>
      </c>
      <c r="B814" s="310" t="s">
        <v>515</v>
      </c>
    </row>
    <row r="815" spans="1:2" ht="25.5">
      <c r="A815" s="227">
        <v>814</v>
      </c>
      <c r="B815" s="253" t="s">
        <v>516</v>
      </c>
    </row>
    <row r="816" spans="1:2" ht="25.5">
      <c r="A816" s="227">
        <v>815</v>
      </c>
      <c r="B816" s="253" t="s">
        <v>517</v>
      </c>
    </row>
    <row r="817" spans="1:2" ht="12.75">
      <c r="A817" s="227">
        <v>816</v>
      </c>
      <c r="B817" s="309" t="s">
        <v>518</v>
      </c>
    </row>
    <row r="818" spans="1:2" ht="12.75">
      <c r="A818" s="227">
        <v>817</v>
      </c>
      <c r="B818" s="306" t="s">
        <v>519</v>
      </c>
    </row>
    <row r="819" spans="1:2" ht="12.75">
      <c r="A819" s="227">
        <v>818</v>
      </c>
      <c r="B819" s="306" t="s">
        <v>520</v>
      </c>
    </row>
    <row r="820" spans="1:2" ht="12.75">
      <c r="A820" s="227">
        <v>819</v>
      </c>
      <c r="B820" s="306" t="s">
        <v>521</v>
      </c>
    </row>
    <row r="821" spans="1:2" ht="12.75">
      <c r="A821" s="227">
        <v>820</v>
      </c>
      <c r="B821" s="306" t="s">
        <v>522</v>
      </c>
    </row>
    <row r="822" spans="1:2" ht="25.5">
      <c r="A822" s="227">
        <v>821</v>
      </c>
      <c r="B822" s="306" t="s">
        <v>523</v>
      </c>
    </row>
    <row r="823" spans="1:2" ht="57" thickBot="1">
      <c r="A823" s="227">
        <v>822</v>
      </c>
      <c r="B823" s="290" t="s">
        <v>524</v>
      </c>
    </row>
    <row r="824" spans="1:2" ht="15">
      <c r="A824" s="227">
        <v>823</v>
      </c>
      <c r="B824" s="311" t="s">
        <v>525</v>
      </c>
    </row>
    <row r="825" spans="1:2" ht="15">
      <c r="A825" s="227">
        <v>824</v>
      </c>
      <c r="B825" s="311" t="s">
        <v>526</v>
      </c>
    </row>
    <row r="826" spans="1:2" ht="15">
      <c r="A826" s="227">
        <v>825</v>
      </c>
      <c r="B826" s="311" t="s">
        <v>527</v>
      </c>
    </row>
    <row r="827" spans="1:2" ht="15">
      <c r="A827" s="227">
        <v>826</v>
      </c>
      <c r="B827" s="311" t="s">
        <v>528</v>
      </c>
    </row>
    <row r="828" spans="1:2" ht="15">
      <c r="A828" s="227">
        <v>827</v>
      </c>
      <c r="B828" s="311" t="s">
        <v>529</v>
      </c>
    </row>
    <row r="829" spans="1:2" ht="15">
      <c r="A829" s="227">
        <v>828</v>
      </c>
      <c r="B829" s="311" t="s">
        <v>530</v>
      </c>
    </row>
    <row r="830" spans="1:2" ht="15">
      <c r="A830" s="227">
        <v>829</v>
      </c>
      <c r="B830" s="311" t="s">
        <v>531</v>
      </c>
    </row>
    <row r="831" spans="1:2" ht="12.75">
      <c r="A831" s="227">
        <v>830</v>
      </c>
      <c r="B831" s="312" t="s">
        <v>892</v>
      </c>
    </row>
    <row r="832" spans="1:2" ht="25.5">
      <c r="A832" s="227">
        <v>831</v>
      </c>
      <c r="B832" s="254" t="s">
        <v>532</v>
      </c>
    </row>
    <row r="833" spans="1:2" ht="54">
      <c r="A833" s="227">
        <v>832</v>
      </c>
      <c r="B833" s="313" t="s">
        <v>8</v>
      </c>
    </row>
    <row r="834" spans="1:2" ht="56.25">
      <c r="A834" s="227">
        <v>833</v>
      </c>
      <c r="B834" s="270" t="s">
        <v>68</v>
      </c>
    </row>
    <row r="835" spans="1:2" ht="51">
      <c r="A835" s="227">
        <v>834</v>
      </c>
      <c r="B835" s="253" t="s">
        <v>69</v>
      </c>
    </row>
    <row r="836" spans="1:2" ht="22.5">
      <c r="A836" s="227">
        <v>835</v>
      </c>
      <c r="B836" s="270" t="s">
        <v>0</v>
      </c>
    </row>
    <row r="837" spans="1:2" ht="25.5">
      <c r="A837" s="227">
        <v>836</v>
      </c>
      <c r="B837" s="253" t="s">
        <v>1</v>
      </c>
    </row>
    <row r="838" spans="1:2" ht="25.5">
      <c r="A838" s="227">
        <v>837</v>
      </c>
      <c r="B838" s="315" t="s">
        <v>79</v>
      </c>
    </row>
    <row r="839" spans="1:2" ht="89.25">
      <c r="A839" s="227">
        <v>838</v>
      </c>
      <c r="B839" s="315" t="s">
        <v>80</v>
      </c>
    </row>
    <row r="840" ht="12.75">
      <c r="B840" s="315"/>
    </row>
  </sheetData>
  <sheetProtection sheet="1" objects="1" scenarios="1" formatCells="0" formatColumns="0" formatRows="0"/>
  <hyperlinks>
    <hyperlink ref="B71" r:id="rId1" display="http://varam.gov.lv/lat/darbibas_veidi/emisiju_tirdznieciba/aviacija_ets/?doc=14232"/>
  </hyperlinks>
  <printOptions/>
  <pageMargins left="0.7" right="0.7" top="0.787401575" bottom="0.787401575" header="0.3" footer="0.3"/>
  <pageSetup horizontalDpi="600" verticalDpi="600" orientation="portrait" paperSize="132" r:id="rId4"/>
  <headerFooter>
    <oddHeader>&amp;L&amp;F, &amp;A&amp;R&amp;D, &amp;T</oddHeader>
    <oddFooter>&amp;C&amp;P / &amp;N</oddFooter>
  </headerFooter>
  <legacyDrawing r:id="rId3"/>
</worksheet>
</file>

<file path=xl/worksheets/sheet12.xml><?xml version="1.0" encoding="utf-8"?>
<worksheet xmlns="http://schemas.openxmlformats.org/spreadsheetml/2006/main" xmlns:r="http://schemas.openxmlformats.org/officeDocument/2006/relationships">
  <sheetPr>
    <tabColor indexed="57"/>
    <pageSetUpPr fitToPage="1"/>
  </sheetPr>
  <dimension ref="A1:E94"/>
  <sheetViews>
    <sheetView zoomScalePageLayoutView="0" workbookViewId="0" topLeftCell="A1">
      <selection activeCell="B31" sqref="B31"/>
    </sheetView>
  </sheetViews>
  <sheetFormatPr defaultColWidth="9.140625" defaultRowHeight="12.75"/>
  <cols>
    <col min="1" max="1" width="17.140625" style="17" customWidth="1"/>
    <col min="2" max="2" width="34.7109375" style="17" customWidth="1"/>
    <col min="3" max="3" width="15.140625" style="17" customWidth="1"/>
    <col min="4" max="16384" width="9.140625" style="17" customWidth="1"/>
  </cols>
  <sheetData>
    <row r="1" ht="13.5" thickBot="1">
      <c r="A1" s="156" t="s">
        <v>596</v>
      </c>
    </row>
    <row r="2" spans="1:2" ht="13.5" thickBot="1">
      <c r="A2" s="189" t="s">
        <v>597</v>
      </c>
      <c r="B2" s="190" t="s">
        <v>566</v>
      </c>
    </row>
    <row r="3" spans="1:5" ht="13.5" thickBot="1">
      <c r="A3" s="191" t="s">
        <v>595</v>
      </c>
      <c r="B3" s="192">
        <v>41114</v>
      </c>
      <c r="C3" s="193" t="str">
        <f>IF(ISNUMBER(MATCH(B3,A17:A32,0)),VLOOKUP(B3,A17:B32,2,FALSE),"---")</f>
        <v>MP P3 TKM_LV_lv_240712.xls</v>
      </c>
      <c r="D3" s="194"/>
      <c r="E3" s="195"/>
    </row>
    <row r="4" spans="1:2" ht="12.75">
      <c r="A4" s="196" t="s">
        <v>608</v>
      </c>
      <c r="B4" s="197" t="s">
        <v>750</v>
      </c>
    </row>
    <row r="5" spans="1:2" ht="13.5" thickBot="1">
      <c r="A5" s="198" t="s">
        <v>599</v>
      </c>
      <c r="B5" s="199" t="s">
        <v>630</v>
      </c>
    </row>
    <row r="7" ht="12.75">
      <c r="A7" s="200" t="s">
        <v>598</v>
      </c>
    </row>
    <row r="8" spans="1:3" ht="12.75">
      <c r="A8" s="18" t="s">
        <v>604</v>
      </c>
      <c r="B8" s="18"/>
      <c r="C8" s="19" t="s">
        <v>600</v>
      </c>
    </row>
    <row r="9" spans="1:3" ht="12.75">
      <c r="A9" s="18" t="s">
        <v>605</v>
      </c>
      <c r="B9" s="18"/>
      <c r="C9" s="19" t="s">
        <v>601</v>
      </c>
    </row>
    <row r="10" spans="1:3" ht="12.75">
      <c r="A10" s="18" t="s">
        <v>606</v>
      </c>
      <c r="B10" s="18"/>
      <c r="C10" s="19" t="s">
        <v>602</v>
      </c>
    </row>
    <row r="11" spans="1:3" ht="12.75">
      <c r="A11" s="18" t="s">
        <v>607</v>
      </c>
      <c r="B11" s="18"/>
      <c r="C11" s="19" t="s">
        <v>603</v>
      </c>
    </row>
    <row r="12" spans="1:3" ht="12.75">
      <c r="A12" s="18" t="s">
        <v>562</v>
      </c>
      <c r="B12" s="18"/>
      <c r="C12" s="19" t="s">
        <v>563</v>
      </c>
    </row>
    <row r="13" spans="1:3" ht="12.75">
      <c r="A13" s="18" t="s">
        <v>564</v>
      </c>
      <c r="B13" s="18"/>
      <c r="C13" s="19" t="s">
        <v>565</v>
      </c>
    </row>
    <row r="14" spans="1:3" ht="12.75">
      <c r="A14" s="18" t="s">
        <v>566</v>
      </c>
      <c r="B14" s="18"/>
      <c r="C14" s="19" t="s">
        <v>567</v>
      </c>
    </row>
    <row r="15" ht="12.75">
      <c r="A15" s="74"/>
    </row>
    <row r="16" spans="1:3" ht="12.75">
      <c r="A16" s="156" t="s">
        <v>687</v>
      </c>
      <c r="B16" s="156" t="s">
        <v>654</v>
      </c>
      <c r="C16" s="156" t="s">
        <v>549</v>
      </c>
    </row>
    <row r="17" spans="1:4" ht="12.75">
      <c r="A17" s="201">
        <v>39941</v>
      </c>
      <c r="B17" s="202" t="str">
        <f>IF(ISBLANK($A17),"---",VLOOKUP($B$2,$A$8:$C$14,3,0)&amp;"_"&amp;VLOOKUP($B$4,$A$35:$B$67,2,0)&amp;"_"&amp;VLOOKUP($B$5,$A$70:$B$94,2,0)&amp;"_"&amp;TEXT(DAY($A17),"0#")&amp;TEXT(MONTH($A17),"0#")&amp;TEXT(YEAR($A17)-2000,"0#")&amp;".xls")</f>
        <v>MP P3 TKM_LV_lv_080509.xls</v>
      </c>
      <c r="C17" s="202"/>
      <c r="D17" s="203"/>
    </row>
    <row r="18" spans="1:4" ht="12.75">
      <c r="A18" s="204">
        <v>39944</v>
      </c>
      <c r="B18" s="205" t="str">
        <f>IF(ISBLANK($A18),"---",VLOOKUP($B$2,$A$8:$C$14,3,0)&amp;"_"&amp;VLOOKUP($B$4,$A$35:$B$67,2,0)&amp;"_"&amp;VLOOKUP($B$5,$A$70:$B$94,2,0)&amp;"_"&amp;TEXT(DAY($A18),"0#")&amp;TEXT(MONTH($A18),"0#")&amp;TEXT(YEAR($A18)-2000,"0#")&amp;".xls")</f>
        <v>MP P3 TKM_LV_lv_110509.xls</v>
      </c>
      <c r="C18" s="205" t="s">
        <v>550</v>
      </c>
      <c r="D18" s="206"/>
    </row>
    <row r="19" spans="1:4" ht="12.75">
      <c r="A19" s="204">
        <v>39952</v>
      </c>
      <c r="B19" s="205" t="str">
        <f>IF(ISBLANK($A19),"---",VLOOKUP($B$2,$A$8:$C$14,3,0)&amp;"_"&amp;VLOOKUP($B$4,$A$35:$B$67,2,0)&amp;"_"&amp;VLOOKUP($B$5,$A$70:$B$94,2,0)&amp;"_"&amp;TEXT(DAY($A19),"0#")&amp;TEXT(MONTH($A19),"0#")&amp;TEXT(YEAR($A19)-2000,"0#")&amp;".xls")</f>
        <v>MP P3 TKM_LV_lv_190509.xls</v>
      </c>
      <c r="C19" s="205" t="s">
        <v>551</v>
      </c>
      <c r="D19" s="206"/>
    </row>
    <row r="20" spans="1:4" ht="12.75">
      <c r="A20" s="204">
        <v>39975</v>
      </c>
      <c r="B20" s="205" t="str">
        <f>IF(ISBLANK($A20),"---",VLOOKUP($B$2,$A$8:$C$14,3,0)&amp;"_"&amp;VLOOKUP($B$4,$A$35:$B$67,2,0)&amp;"_"&amp;VLOOKUP($B$5,$A$70:$B$94,2,0)&amp;"_"&amp;TEXT(DAY($A20),"0#")&amp;TEXT(MONTH($A20),"0#")&amp;TEXT(YEAR($A20)-2000,"0#")&amp;".xls")</f>
        <v>MP P3 TKM_LV_lv_110609.xls</v>
      </c>
      <c r="C20" s="205" t="s">
        <v>696</v>
      </c>
      <c r="D20" s="206"/>
    </row>
    <row r="21" spans="1:4" ht="12.75">
      <c r="A21" s="204" t="s">
        <v>580</v>
      </c>
      <c r="B21" s="205"/>
      <c r="C21" s="205" t="s">
        <v>578</v>
      </c>
      <c r="D21" s="206"/>
    </row>
    <row r="22" spans="1:4" ht="12.75">
      <c r="A22" s="204">
        <v>40954</v>
      </c>
      <c r="B22" s="205"/>
      <c r="C22" s="205" t="s">
        <v>579</v>
      </c>
      <c r="D22" s="206"/>
    </row>
    <row r="23" spans="1:4" ht="12.75">
      <c r="A23" s="204">
        <v>41043</v>
      </c>
      <c r="B23" s="205" t="str">
        <f aca="true" t="shared" si="0" ref="B23:B32">IF(ISBLANK($A23),"---",VLOOKUP($B$2,$A$8:$C$14,3,0)&amp;"_"&amp;VLOOKUP($B$4,$A$35:$B$67,2,0)&amp;"_"&amp;VLOOKUP($B$5,$A$70:$B$94,2,0)&amp;"_"&amp;TEXT(DAY($A23),"0#")&amp;TEXT(MONTH($A23),"0#")&amp;TEXT(YEAR($A23)-2000,"0#")&amp;".xls")</f>
        <v>MP P3 TKM_LV_lv_140512.xls</v>
      </c>
      <c r="C23" s="205" t="s">
        <v>583</v>
      </c>
      <c r="D23" s="206"/>
    </row>
    <row r="24" spans="1:4" ht="12.75">
      <c r="A24" s="204">
        <v>41045</v>
      </c>
      <c r="B24" s="205" t="str">
        <f t="shared" si="0"/>
        <v>MP P3 TKM_LV_lv_160512.xls</v>
      </c>
      <c r="C24" s="205" t="s">
        <v>890</v>
      </c>
      <c r="D24" s="206"/>
    </row>
    <row r="25" spans="1:4" ht="12.75">
      <c r="A25" s="204">
        <v>41078</v>
      </c>
      <c r="B25" s="205" t="str">
        <f t="shared" si="0"/>
        <v>MP P3 TKM_LV_lv_180612.xls</v>
      </c>
      <c r="C25" s="205" t="s">
        <v>891</v>
      </c>
      <c r="D25" s="206"/>
    </row>
    <row r="26" spans="1:4" ht="12.75">
      <c r="A26" s="204">
        <v>41094</v>
      </c>
      <c r="B26" s="205" t="str">
        <f t="shared" si="0"/>
        <v>MP P3 TKM_LV_lv_040712.xls</v>
      </c>
      <c r="C26" s="231" t="s">
        <v>893</v>
      </c>
      <c r="D26" s="206"/>
    </row>
    <row r="27" spans="1:4" ht="12.75">
      <c r="A27" s="204">
        <v>41098</v>
      </c>
      <c r="B27" s="205" t="str">
        <f t="shared" si="0"/>
        <v>MP P3 TKM_LV_lv_080712.xls</v>
      </c>
      <c r="C27" s="205" t="s">
        <v>895</v>
      </c>
      <c r="D27" s="206"/>
    </row>
    <row r="28" spans="1:4" ht="12.75">
      <c r="A28" s="204">
        <v>41101</v>
      </c>
      <c r="B28" s="205" t="str">
        <f t="shared" si="0"/>
        <v>MP P3 TKM_LV_lv_110712.xls</v>
      </c>
      <c r="C28" s="205" t="s">
        <v>896</v>
      </c>
      <c r="D28" s="206"/>
    </row>
    <row r="29" spans="1:4" ht="12.75">
      <c r="A29" s="204">
        <v>41106</v>
      </c>
      <c r="B29" s="205" t="str">
        <f t="shared" si="0"/>
        <v>MP P3 TKM_LV_lv_160712.xls</v>
      </c>
      <c r="C29" s="231" t="s">
        <v>897</v>
      </c>
      <c r="D29" s="206"/>
    </row>
    <row r="30" spans="1:4" ht="12.75">
      <c r="A30" s="204">
        <v>41114</v>
      </c>
      <c r="B30" s="205" t="str">
        <f t="shared" si="0"/>
        <v>MP P3 TKM_LV_lv_240712.xls</v>
      </c>
      <c r="C30" s="231" t="s">
        <v>898</v>
      </c>
      <c r="D30" s="206"/>
    </row>
    <row r="31" spans="1:4" ht="12.75">
      <c r="A31" s="204">
        <v>41155</v>
      </c>
      <c r="B31" s="205" t="str">
        <f t="shared" si="0"/>
        <v>MP P3 TKM_LV_lv_030912.xls</v>
      </c>
      <c r="C31" s="205" t="s">
        <v>2</v>
      </c>
      <c r="D31" s="206"/>
    </row>
    <row r="32" spans="1:4" ht="12.75">
      <c r="A32" s="207"/>
      <c r="B32" s="208" t="str">
        <f t="shared" si="0"/>
        <v>---</v>
      </c>
      <c r="C32" s="208"/>
      <c r="D32" s="209"/>
    </row>
    <row r="34" ht="12.75">
      <c r="A34" s="156" t="s">
        <v>608</v>
      </c>
    </row>
    <row r="35" spans="1:2" ht="12.75">
      <c r="A35" s="187" t="s">
        <v>609</v>
      </c>
      <c r="B35" s="187" t="s">
        <v>655</v>
      </c>
    </row>
    <row r="36" spans="1:2" ht="12.75">
      <c r="A36" s="187" t="s">
        <v>568</v>
      </c>
      <c r="B36" s="187" t="s">
        <v>569</v>
      </c>
    </row>
    <row r="37" spans="1:2" ht="12.75">
      <c r="A37" s="187" t="s">
        <v>720</v>
      </c>
      <c r="B37" s="187" t="s">
        <v>656</v>
      </c>
    </row>
    <row r="38" spans="1:2" ht="12.75">
      <c r="A38" s="187" t="s">
        <v>722</v>
      </c>
      <c r="B38" s="187" t="s">
        <v>657</v>
      </c>
    </row>
    <row r="39" spans="1:2" ht="12.75">
      <c r="A39" s="187" t="s">
        <v>725</v>
      </c>
      <c r="B39" s="187" t="s">
        <v>658</v>
      </c>
    </row>
    <row r="40" spans="1:2" ht="12.75">
      <c r="A40" s="187" t="s">
        <v>842</v>
      </c>
      <c r="B40" s="187" t="s">
        <v>570</v>
      </c>
    </row>
    <row r="41" spans="1:2" ht="12.75">
      <c r="A41" s="187" t="s">
        <v>727</v>
      </c>
      <c r="B41" s="187" t="s">
        <v>659</v>
      </c>
    </row>
    <row r="42" spans="1:2" ht="12.75">
      <c r="A42" s="187" t="s">
        <v>729</v>
      </c>
      <c r="B42" s="187" t="s">
        <v>660</v>
      </c>
    </row>
    <row r="43" spans="1:2" ht="12.75">
      <c r="A43" s="187" t="s">
        <v>731</v>
      </c>
      <c r="B43" s="187" t="s">
        <v>661</v>
      </c>
    </row>
    <row r="44" spans="1:2" ht="12.75">
      <c r="A44" s="187" t="s">
        <v>733</v>
      </c>
      <c r="B44" s="187" t="s">
        <v>662</v>
      </c>
    </row>
    <row r="45" spans="1:2" ht="12.75">
      <c r="A45" s="187" t="s">
        <v>735</v>
      </c>
      <c r="B45" s="187" t="s">
        <v>663</v>
      </c>
    </row>
    <row r="46" spans="1:2" ht="12.75">
      <c r="A46" s="187" t="s">
        <v>737</v>
      </c>
      <c r="B46" s="187" t="s">
        <v>664</v>
      </c>
    </row>
    <row r="47" spans="1:2" ht="12.75">
      <c r="A47" s="187" t="s">
        <v>740</v>
      </c>
      <c r="B47" s="187" t="s">
        <v>665</v>
      </c>
    </row>
    <row r="48" spans="1:2" ht="12.75">
      <c r="A48" s="187" t="s">
        <v>742</v>
      </c>
      <c r="B48" s="187" t="s">
        <v>666</v>
      </c>
    </row>
    <row r="49" spans="1:2" ht="12.75">
      <c r="A49" s="187" t="s">
        <v>744</v>
      </c>
      <c r="B49" s="187" t="s">
        <v>667</v>
      </c>
    </row>
    <row r="50" spans="1:2" ht="12.75">
      <c r="A50" s="187" t="s">
        <v>870</v>
      </c>
      <c r="B50" s="187" t="s">
        <v>899</v>
      </c>
    </row>
    <row r="51" spans="1:2" ht="12.75">
      <c r="A51" s="187" t="s">
        <v>746</v>
      </c>
      <c r="B51" s="187" t="s">
        <v>668</v>
      </c>
    </row>
    <row r="52" spans="1:2" ht="12.75">
      <c r="A52" s="187" t="s">
        <v>748</v>
      </c>
      <c r="B52" s="187" t="s">
        <v>669</v>
      </c>
    </row>
    <row r="53" spans="1:2" ht="12.75">
      <c r="A53" s="187" t="s">
        <v>750</v>
      </c>
      <c r="B53" s="187" t="s">
        <v>670</v>
      </c>
    </row>
    <row r="54" spans="1:2" ht="12.75">
      <c r="A54" s="187" t="s">
        <v>872</v>
      </c>
      <c r="B54" s="187" t="s">
        <v>571</v>
      </c>
    </row>
    <row r="55" spans="1:2" ht="12.75">
      <c r="A55" s="187" t="s">
        <v>752</v>
      </c>
      <c r="B55" s="187" t="s">
        <v>671</v>
      </c>
    </row>
    <row r="56" spans="1:2" ht="12.75">
      <c r="A56" s="187" t="s">
        <v>754</v>
      </c>
      <c r="B56" s="187" t="s">
        <v>672</v>
      </c>
    </row>
    <row r="57" spans="1:2" ht="12.75">
      <c r="A57" s="187" t="s">
        <v>756</v>
      </c>
      <c r="B57" s="187" t="s">
        <v>673</v>
      </c>
    </row>
    <row r="58" spans="1:2" ht="12.75">
      <c r="A58" s="187" t="s">
        <v>758</v>
      </c>
      <c r="B58" s="187" t="s">
        <v>674</v>
      </c>
    </row>
    <row r="59" spans="1:2" ht="12.75">
      <c r="A59" s="187" t="s">
        <v>877</v>
      </c>
      <c r="B59" s="187" t="s">
        <v>572</v>
      </c>
    </row>
    <row r="60" spans="1:2" ht="12.75">
      <c r="A60" s="187" t="s">
        <v>760</v>
      </c>
      <c r="B60" s="187" t="s">
        <v>675</v>
      </c>
    </row>
    <row r="61" spans="1:2" ht="12.75">
      <c r="A61" s="187" t="s">
        <v>762</v>
      </c>
      <c r="B61" s="187" t="s">
        <v>676</v>
      </c>
    </row>
    <row r="62" spans="1:2" ht="12.75">
      <c r="A62" s="187" t="s">
        <v>764</v>
      </c>
      <c r="B62" s="187" t="s">
        <v>677</v>
      </c>
    </row>
    <row r="63" spans="1:2" ht="12.75">
      <c r="A63" s="187" t="s">
        <v>766</v>
      </c>
      <c r="B63" s="187" t="s">
        <v>678</v>
      </c>
    </row>
    <row r="64" spans="1:2" ht="12.75">
      <c r="A64" s="187" t="s">
        <v>768</v>
      </c>
      <c r="B64" s="187" t="s">
        <v>679</v>
      </c>
    </row>
    <row r="65" spans="1:2" ht="12.75">
      <c r="A65" s="187" t="s">
        <v>771</v>
      </c>
      <c r="B65" s="187" t="s">
        <v>680</v>
      </c>
    </row>
    <row r="66" spans="1:2" ht="12.75">
      <c r="A66" s="187" t="s">
        <v>773</v>
      </c>
      <c r="B66" s="187" t="s">
        <v>681</v>
      </c>
    </row>
    <row r="67" spans="1:2" ht="12.75">
      <c r="A67" s="187" t="s">
        <v>780</v>
      </c>
      <c r="B67" s="187" t="s">
        <v>682</v>
      </c>
    </row>
    <row r="69" ht="12.75">
      <c r="A69" s="81" t="s">
        <v>688</v>
      </c>
    </row>
    <row r="70" spans="1:2" ht="12.75">
      <c r="A70" s="188" t="s">
        <v>610</v>
      </c>
      <c r="B70" s="188" t="s">
        <v>611</v>
      </c>
    </row>
    <row r="71" spans="1:2" ht="12.75">
      <c r="A71" s="188" t="s">
        <v>612</v>
      </c>
      <c r="B71" s="188" t="s">
        <v>613</v>
      </c>
    </row>
    <row r="72" spans="1:2" ht="12.75">
      <c r="A72" s="188" t="s">
        <v>573</v>
      </c>
      <c r="B72" s="188" t="s">
        <v>574</v>
      </c>
    </row>
    <row r="73" spans="1:2" ht="12.75">
      <c r="A73" s="188" t="s">
        <v>614</v>
      </c>
      <c r="B73" s="188" t="s">
        <v>615</v>
      </c>
    </row>
    <row r="74" spans="1:2" ht="12.75">
      <c r="A74" s="188" t="s">
        <v>616</v>
      </c>
      <c r="B74" s="188" t="s">
        <v>617</v>
      </c>
    </row>
    <row r="75" spans="1:2" ht="12.75">
      <c r="A75" s="188" t="s">
        <v>618</v>
      </c>
      <c r="B75" s="188" t="s">
        <v>619</v>
      </c>
    </row>
    <row r="76" spans="1:2" ht="12.75">
      <c r="A76" s="188" t="s">
        <v>620</v>
      </c>
      <c r="B76" s="188" t="s">
        <v>621</v>
      </c>
    </row>
    <row r="77" spans="1:2" ht="12.75">
      <c r="A77" s="188" t="s">
        <v>622</v>
      </c>
      <c r="B77" s="188" t="s">
        <v>623</v>
      </c>
    </row>
    <row r="78" spans="1:2" ht="12.75">
      <c r="A78" s="188" t="s">
        <v>624</v>
      </c>
      <c r="B78" s="188" t="s">
        <v>625</v>
      </c>
    </row>
    <row r="79" spans="1:2" ht="12.75">
      <c r="A79" s="188" t="s">
        <v>626</v>
      </c>
      <c r="B79" s="188" t="s">
        <v>627</v>
      </c>
    </row>
    <row r="80" spans="1:2" ht="12.75">
      <c r="A80" s="188" t="s">
        <v>575</v>
      </c>
      <c r="B80" s="250" t="s">
        <v>900</v>
      </c>
    </row>
    <row r="81" spans="1:2" ht="12.75">
      <c r="A81" s="188" t="s">
        <v>628</v>
      </c>
      <c r="B81" s="188" t="s">
        <v>629</v>
      </c>
    </row>
    <row r="82" spans="1:2" ht="12.75">
      <c r="A82" s="188" t="s">
        <v>630</v>
      </c>
      <c r="B82" s="188" t="s">
        <v>631</v>
      </c>
    </row>
    <row r="83" spans="1:2" ht="12.75">
      <c r="A83" s="188" t="s">
        <v>632</v>
      </c>
      <c r="B83" s="188" t="s">
        <v>633</v>
      </c>
    </row>
    <row r="84" spans="1:2" ht="12.75">
      <c r="A84" s="188" t="s">
        <v>634</v>
      </c>
      <c r="B84" s="188" t="s">
        <v>635</v>
      </c>
    </row>
    <row r="85" spans="1:2" ht="12.75">
      <c r="A85" s="188" t="s">
        <v>636</v>
      </c>
      <c r="B85" s="188" t="s">
        <v>637</v>
      </c>
    </row>
    <row r="86" spans="1:2" ht="12.75">
      <c r="A86" s="188" t="s">
        <v>576</v>
      </c>
      <c r="B86" s="188" t="s">
        <v>577</v>
      </c>
    </row>
    <row r="87" spans="1:2" ht="12.75">
      <c r="A87" s="188" t="s">
        <v>638</v>
      </c>
      <c r="B87" s="188" t="s">
        <v>639</v>
      </c>
    </row>
    <row r="88" spans="1:2" ht="12.75">
      <c r="A88" s="188" t="s">
        <v>640</v>
      </c>
      <c r="B88" s="188" t="s">
        <v>641</v>
      </c>
    </row>
    <row r="89" spans="1:2" ht="12.75">
      <c r="A89" s="188" t="s">
        <v>642</v>
      </c>
      <c r="B89" s="188" t="s">
        <v>643</v>
      </c>
    </row>
    <row r="90" spans="1:2" ht="12.75">
      <c r="A90" s="188" t="s">
        <v>644</v>
      </c>
      <c r="B90" s="188" t="s">
        <v>645</v>
      </c>
    </row>
    <row r="91" spans="1:2" ht="12.75">
      <c r="A91" s="188" t="s">
        <v>646</v>
      </c>
      <c r="B91" s="188" t="s">
        <v>647</v>
      </c>
    </row>
    <row r="92" spans="1:2" ht="12.75">
      <c r="A92" s="188" t="s">
        <v>648</v>
      </c>
      <c r="B92" s="188" t="s">
        <v>649</v>
      </c>
    </row>
    <row r="93" spans="1:2" ht="12.75">
      <c r="A93" s="188" t="s">
        <v>650</v>
      </c>
      <c r="B93" s="188" t="s">
        <v>651</v>
      </c>
    </row>
    <row r="94" spans="1:2" ht="12.75">
      <c r="A94" s="188" t="s">
        <v>652</v>
      </c>
      <c r="B94" s="188" t="s">
        <v>653</v>
      </c>
    </row>
  </sheetData>
  <sheetProtection sheet="1" objects="1" scenarios="1" formatCells="0" formatColumns="0" formatRows="0"/>
  <dataValidations count="4">
    <dataValidation type="list" allowBlank="1" showInputMessage="1" showErrorMessage="1" sqref="B2">
      <formula1>$A$8:$A$14</formula1>
    </dataValidation>
    <dataValidation type="list" allowBlank="1" showInputMessage="1" showErrorMessage="1" sqref="B3">
      <formula1>$A$17:$A$32</formula1>
    </dataValidation>
    <dataValidation type="list" allowBlank="1" showInputMessage="1" showErrorMessage="1" sqref="B4">
      <formula1>$A$35:$A$67</formula1>
    </dataValidation>
    <dataValidation type="list" allowBlank="1" showInputMessage="1" showErrorMessage="1" sqref="B5">
      <formula1>$A$70:$A$94</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87"/>
  <sheetViews>
    <sheetView showGridLines="0" zoomScaleSheetLayoutView="100" zoomScalePageLayoutView="0" workbookViewId="0" topLeftCell="A1">
      <selection activeCell="B65" sqref="B65:L65"/>
    </sheetView>
  </sheetViews>
  <sheetFormatPr defaultColWidth="9.140625" defaultRowHeight="12.75"/>
  <cols>
    <col min="1" max="1" width="5.421875" style="72" customWidth="1"/>
    <col min="2" max="2" width="7.28125" style="73" customWidth="1"/>
    <col min="3" max="11" width="11.7109375" style="73" customWidth="1"/>
    <col min="12" max="12" width="11.7109375" style="74" customWidth="1"/>
    <col min="13" max="16384" width="9.140625" style="73" customWidth="1"/>
  </cols>
  <sheetData>
    <row r="2" spans="2:10" ht="18">
      <c r="B2" s="373" t="str">
        <f>Translations!$B$33</f>
        <v>NORĀDĪJUMI UN NOSACĪJUMI</v>
      </c>
      <c r="C2" s="373"/>
      <c r="D2" s="373"/>
      <c r="E2" s="373"/>
      <c r="F2" s="373"/>
      <c r="G2" s="373"/>
      <c r="H2" s="373"/>
      <c r="I2" s="373"/>
      <c r="J2" s="373"/>
    </row>
    <row r="3" spans="2:12" ht="12.75">
      <c r="B3" s="340"/>
      <c r="C3" s="340"/>
      <c r="D3" s="340"/>
      <c r="E3" s="340"/>
      <c r="F3" s="340"/>
      <c r="G3" s="340"/>
      <c r="H3" s="340"/>
      <c r="I3" s="340"/>
      <c r="J3" s="340"/>
      <c r="K3" s="340"/>
      <c r="L3" s="340"/>
    </row>
    <row r="4" spans="1:12" ht="42" customHeight="1">
      <c r="A4" s="72">
        <v>1</v>
      </c>
      <c r="B4" s="339" t="str">
        <f>Translations!$B$34</f>
        <v>Direktīva 2003/87/EK, kas pēdējo reizi grozīta ar Direktīvu 2009/29/EK (turpmāk „(pārskatītā) ES ETS direktīva”), nosaka, ka gaisa kuģu operatoriem, kas ir iekļauti Eiropas Savienības siltumnīcefekta gāzu emisijas kvotu tirdzniecības sistēmā (ES ETS), jāveic monitorings un jāziņo par to izraisītajām emisijām un tonnkilometru datiem, un jānodrošina, ka ziņojumus verificē neatkarīgs un akreditēts verificētājs.</v>
      </c>
      <c r="C4" s="340"/>
      <c r="D4" s="340"/>
      <c r="E4" s="340"/>
      <c r="F4" s="340"/>
      <c r="G4" s="340"/>
      <c r="H4" s="340"/>
      <c r="I4" s="340"/>
      <c r="J4" s="340"/>
      <c r="K4" s="340"/>
      <c r="L4" s="340"/>
    </row>
    <row r="5" spans="1:12" s="42" customFormat="1" ht="12.75" customHeight="1">
      <c r="A5" s="46"/>
      <c r="B5" s="344" t="str">
        <f>Translations!$B$35</f>
        <v>Direktīvu var lejupielādēt no šādas tīmekļa vietnes:</v>
      </c>
      <c r="C5" s="344"/>
      <c r="D5" s="344"/>
      <c r="E5" s="344"/>
      <c r="F5" s="344"/>
      <c r="G5" s="344"/>
      <c r="H5" s="344"/>
      <c r="I5" s="344"/>
      <c r="J5" s="344"/>
      <c r="K5" s="344"/>
      <c r="L5" s="344"/>
    </row>
    <row r="6" spans="1:12" s="42" customFormat="1" ht="12.75">
      <c r="A6" s="47"/>
      <c r="B6" s="359" t="str">
        <f>HYPERLINK(Translations!$B$36,Translations!$B$36)</f>
        <v>http://eur-lex.europa.eu/LexUriServ/LexUriServ.do?uri=CONSLEG:2003L0087:20090625:LV:PDF</v>
      </c>
      <c r="C6" s="360"/>
      <c r="D6" s="360"/>
      <c r="E6" s="360"/>
      <c r="F6" s="360"/>
      <c r="G6" s="360"/>
      <c r="H6" s="360"/>
      <c r="I6" s="360"/>
      <c r="J6" s="360"/>
      <c r="K6" s="360"/>
      <c r="L6" s="360"/>
    </row>
    <row r="7" spans="1:12" s="42" customFormat="1" ht="26.25" customHeight="1">
      <c r="A7" s="46">
        <v>2</v>
      </c>
      <c r="B7" s="344" t="str">
        <f>Translations!$B$37</f>
        <v>Monitoringa un ziņošanas regulā (Komisijas Regula (ES) Nr. 601/2012) (turmāk „MZR”) ir definētas sīkākas prasības par monitoringu un ziņošanu. MZR var lejupielādēt no šādas tīmekļa vietnes:</v>
      </c>
      <c r="C7" s="344"/>
      <c r="D7" s="344"/>
      <c r="E7" s="344"/>
      <c r="F7" s="344"/>
      <c r="G7" s="344"/>
      <c r="H7" s="344"/>
      <c r="I7" s="344"/>
      <c r="J7" s="344"/>
      <c r="K7" s="344"/>
      <c r="L7" s="344"/>
    </row>
    <row r="8" spans="1:12" s="42" customFormat="1" ht="12.75" customHeight="1">
      <c r="A8" s="46"/>
      <c r="B8" s="359" t="str">
        <f>HYPERLINK(Translations!$B$38,Translations!$B$38)</f>
        <v>http://eur-lex.europa.eu/LexUriServ/LexUriServ.do?uri=OJ:L:2012:181:0030:0104:LV:PDF </v>
      </c>
      <c r="C8" s="360"/>
      <c r="D8" s="360"/>
      <c r="E8" s="360"/>
      <c r="F8" s="360"/>
      <c r="G8" s="360"/>
      <c r="H8" s="360"/>
      <c r="I8" s="360"/>
      <c r="J8" s="360"/>
      <c r="K8" s="360"/>
      <c r="L8" s="360"/>
    </row>
    <row r="9" spans="1:12" s="42" customFormat="1" ht="25.5" customHeight="1">
      <c r="A9" s="46"/>
      <c r="B9" s="344" t="str">
        <f>Translations!$B$39</f>
        <v>MZR 12. pantā ir izklāstītas specifiskas prasības par monitoringa plāna un tā atjauninājumu saturu un iesniegšanu. 12. pantā izklāstīts, cik svarīgs ir monitoringa plāns:</v>
      </c>
      <c r="C9" s="344"/>
      <c r="D9" s="344"/>
      <c r="E9" s="344"/>
      <c r="F9" s="344"/>
      <c r="G9" s="344"/>
      <c r="H9" s="344"/>
      <c r="I9" s="344"/>
      <c r="J9" s="344"/>
      <c r="K9" s="344"/>
      <c r="L9" s="344"/>
    </row>
    <row r="10" spans="1:12" s="42" customFormat="1" ht="25.5" customHeight="1">
      <c r="A10" s="46"/>
      <c r="B10" s="343" t="str">
        <f>Translations!$B$40</f>
        <v>Monitoringa plānu veido sīki izstrādāta, pilnīga un pārredzama dokumentācija par konkrētās iekārtas vai gaisa kuģa operatora monitoringa metodoloģiju, un tas satur vismaz I pielikumā minētos elementus.</v>
      </c>
      <c r="C10" s="343"/>
      <c r="D10" s="343"/>
      <c r="E10" s="343"/>
      <c r="F10" s="343"/>
      <c r="G10" s="343"/>
      <c r="H10" s="343"/>
      <c r="I10" s="343"/>
      <c r="J10" s="343"/>
      <c r="K10" s="343"/>
      <c r="L10" s="343"/>
    </row>
    <row r="11" spans="1:12" s="42" customFormat="1" ht="12.75">
      <c r="A11" s="46"/>
      <c r="B11" s="344" t="str">
        <f>Translations!$B$41</f>
        <v>Savukārt 74. panta 1. punktā noteikts:</v>
      </c>
      <c r="C11" s="344"/>
      <c r="D11" s="344"/>
      <c r="E11" s="344"/>
      <c r="F11" s="344"/>
      <c r="G11" s="344"/>
      <c r="H11" s="344"/>
      <c r="I11" s="344"/>
      <c r="J11" s="344"/>
      <c r="K11" s="344"/>
      <c r="L11" s="344"/>
    </row>
    <row r="12" spans="1:12" s="42" customFormat="1" ht="63.75" customHeight="1">
      <c r="A12" s="46"/>
      <c r="B12" s="343" t="str">
        <f>Translations!$B$42</f>
        <v>Dalībvalstis var pieprasīt, lai operators un gaisa kuģa operators izmanto elektroniskas veidnes vai īpašus datņu formātus monitoringa plānu un izmaiņu monitoringa plānos iesniegšanai, kā arī emisiju ziņojumu, tonnkilometru ziņojumu, verifikācijas ziņojumu un uzlabojumu ziņojumu iesniegšanai. 
Šīm dalībvalstu izveidotajām veidnēm vai datnes formāta specifikācijām ir jāietver vismaz tā informācija, kas iekļauta Komisijas publicētajās elektroniskajās veidnēs vai datnes formāta specifikācijās.</v>
      </c>
      <c r="C12" s="343"/>
      <c r="D12" s="343"/>
      <c r="E12" s="343"/>
      <c r="F12" s="343"/>
      <c r="G12" s="343"/>
      <c r="H12" s="343"/>
      <c r="I12" s="343"/>
      <c r="J12" s="343"/>
      <c r="K12" s="343"/>
      <c r="L12" s="343"/>
    </row>
    <row r="13" spans="1:12" s="42" customFormat="1" ht="38.25" customHeight="1">
      <c r="A13" s="46"/>
      <c r="B13" s="344" t="str">
        <f>Translations!$B$43</f>
        <v>Šī datne ir minētā iekārtu monitoringa plāna veidne, ko izstrādājusi Eiropas Komisija un kas satur I pielikumā definētās prasības, kā arī citas prasības, lai palīdzētu gaisa kuģu operatoriem pierādīt atbilstību MZR. 
Noteiktos apstākļos, kā aprakstīts tālāk, ierobežotā apjomā to var būt grozījusi dalībvalsts kompetentā iestāde. </v>
      </c>
      <c r="C13" s="344"/>
      <c r="D13" s="344"/>
      <c r="E13" s="344"/>
      <c r="F13" s="344"/>
      <c r="G13" s="344"/>
      <c r="H13" s="344"/>
      <c r="I13" s="344"/>
      <c r="J13" s="344"/>
      <c r="K13" s="344"/>
      <c r="L13" s="344"/>
    </row>
    <row r="14" spans="1:12" s="42" customFormat="1" ht="12.75" customHeight="1">
      <c r="A14" s="46"/>
      <c r="B14" s="344" t="str">
        <f>Translations!$B$832</f>
        <v>Šī monitoringa plāna veidne atspoguļo Komisijas dienestu viedokli tā publicēšanas laikā. </v>
      </c>
      <c r="C14" s="344"/>
      <c r="D14" s="344"/>
      <c r="E14" s="344"/>
      <c r="F14" s="344"/>
      <c r="G14" s="344"/>
      <c r="H14" s="344"/>
      <c r="I14" s="344"/>
      <c r="J14" s="344"/>
      <c r="K14" s="344"/>
      <c r="L14" s="344"/>
    </row>
    <row r="15" spans="1:12" s="42" customFormat="1" ht="51" customHeight="1">
      <c r="A15" s="46"/>
      <c r="B15" s="376" t="str">
        <f>Translations!$B$833</f>
        <v>Šī ir gaisa kuģu operatoru monitoringa plāna veidnes galīgā versija, ko 2012. gada 11. jūlija sanāksmē apstiprinājusi Klimata pārmaiņu komiteja.</v>
      </c>
      <c r="C15" s="377"/>
      <c r="D15" s="377"/>
      <c r="E15" s="377"/>
      <c r="F15" s="377"/>
      <c r="G15" s="377"/>
      <c r="H15" s="377"/>
      <c r="I15" s="377"/>
      <c r="J15" s="377"/>
      <c r="K15" s="377"/>
      <c r="L15" s="377"/>
    </row>
    <row r="16" spans="1:12" s="42" customFormat="1" ht="4.5" customHeight="1">
      <c r="A16" s="46"/>
      <c r="B16" s="3"/>
      <c r="C16" s="3"/>
      <c r="D16" s="3"/>
      <c r="E16" s="3"/>
      <c r="F16" s="3"/>
      <c r="G16" s="3"/>
      <c r="H16" s="3"/>
      <c r="I16" s="3"/>
      <c r="J16" s="3"/>
      <c r="K16" s="3"/>
      <c r="L16" s="3"/>
    </row>
    <row r="17" spans="1:12" s="42" customFormat="1" ht="12.75" customHeight="1">
      <c r="A17" s="46">
        <v>3</v>
      </c>
      <c r="B17" s="344" t="str">
        <f>Translations!$B$44</f>
        <v>Visi Komisijas norāžu dokumenti par MZR atrodami šajā vietnē:</v>
      </c>
      <c r="C17" s="344"/>
      <c r="D17" s="344"/>
      <c r="E17" s="344"/>
      <c r="F17" s="344"/>
      <c r="G17" s="344"/>
      <c r="H17" s="344"/>
      <c r="I17" s="344"/>
      <c r="J17" s="344"/>
      <c r="K17" s="344"/>
      <c r="L17" s="344"/>
    </row>
    <row r="18" spans="1:12" s="42" customFormat="1" ht="12.75" customHeight="1">
      <c r="A18" s="46"/>
      <c r="B18" s="374" t="str">
        <f>Translations!$B$45</f>
        <v>http://ec.europa.eu/clima/policies/ets/monitoring/index_en.htm</v>
      </c>
      <c r="C18" s="374"/>
      <c r="D18" s="374"/>
      <c r="E18" s="374"/>
      <c r="F18" s="374"/>
      <c r="G18" s="374"/>
      <c r="H18" s="374"/>
      <c r="I18" s="374"/>
      <c r="J18" s="374"/>
      <c r="K18" s="374"/>
      <c r="L18" s="375"/>
    </row>
    <row r="19" spans="1:12" s="42" customFormat="1" ht="12.75">
      <c r="A19" s="41"/>
      <c r="B19" s="43"/>
      <c r="C19" s="43"/>
      <c r="D19" s="43"/>
      <c r="E19" s="43"/>
      <c r="F19" s="43"/>
      <c r="G19" s="43"/>
      <c r="H19" s="43"/>
      <c r="I19" s="43"/>
      <c r="J19" s="43"/>
      <c r="K19" s="43"/>
      <c r="L19" s="44"/>
    </row>
    <row r="20" spans="1:12" ht="38.25" customHeight="1">
      <c r="A20" s="72">
        <v>4</v>
      </c>
      <c r="B20" s="339" t="str">
        <f>Translations!$B$46</f>
        <v>ES ETS aviācijas daļa ir paplašināta un ietver trīs EEZ EBTA valstis Islandi, Lihtenšteinu un Norvēģiju, un no 2013. gada arī Horvātiju. Tas nozīmē, ka gaisa kuģu operatoriem jāveic emisiju monitorings un jāziņo emisijas un tonnkilometru dati par iekšējiem lidojumiem EEZ EBTA valstīs, lidojumiem starp EEZ EBTA valstīm un lidojumiem starp EEZ EBTA valstīm un trešām valstīm.</v>
      </c>
      <c r="C20" s="340"/>
      <c r="D20" s="340"/>
      <c r="E20" s="340"/>
      <c r="F20" s="340"/>
      <c r="G20" s="340"/>
      <c r="H20" s="340"/>
      <c r="I20" s="340"/>
      <c r="J20" s="340"/>
      <c r="K20" s="340"/>
      <c r="L20" s="340"/>
    </row>
    <row r="21" spans="2:12" ht="25.5" customHeight="1">
      <c r="B21" s="341" t="str">
        <f>Translations!$B$47</f>
        <v>Attiecīgi visas atsauces uz dalībvalstīm šajā veidnē jāinterpretē tā, ka tās ietver visas 30 (no 2013. gada 31) EEZ valstis. EEZ ietver 27 (28 no 2013. gada) ES dalībvalstis, Islandi, Lihtenšteinu un Norvēģiju.</v>
      </c>
      <c r="C21" s="341"/>
      <c r="D21" s="341"/>
      <c r="E21" s="341"/>
      <c r="F21" s="341"/>
      <c r="G21" s="341"/>
      <c r="H21" s="341"/>
      <c r="I21" s="341"/>
      <c r="J21" s="341"/>
      <c r="K21" s="341"/>
      <c r="L21" s="341"/>
    </row>
    <row r="22" spans="1:12" s="76" customFormat="1" ht="15.75">
      <c r="A22" s="72"/>
      <c r="B22" s="342" t="str">
        <f>Translations!$B$48</f>
        <v>Pirms datnes izmantošanas izpildiet šos norādījumus:</v>
      </c>
      <c r="C22" s="342"/>
      <c r="D22" s="342"/>
      <c r="E22" s="342"/>
      <c r="F22" s="342"/>
      <c r="G22" s="342"/>
      <c r="H22" s="342"/>
      <c r="I22" s="342"/>
      <c r="J22" s="342"/>
      <c r="K22" s="342"/>
      <c r="L22" s="342"/>
    </row>
    <row r="23" spans="2:12" ht="42.75" customHeight="1">
      <c r="B23" s="77" t="s">
        <v>706</v>
      </c>
      <c r="C23" s="341" t="str">
        <f>Translations!$B$49</f>
        <v>Pārliecinieties par to, ka zināt, kura ir jūsu (gaisa kuģa operatora, uz kuru attiecas šis monitoringa plāns) administrējošā dalībvalsts. Administrējošās dalībvalsts noteikšanai izmantotie kritēriji ir izklāstīti ES ETS direktīvas 18.a pantā. Ar sarakstu, kurā norādīta katra gaisa kuģa operatora administrējošā dalībvalsts, var iepazīties Komisijas tīmekļa vietnē (skatīt turpmāk).</v>
      </c>
      <c r="D23" s="340"/>
      <c r="E23" s="340"/>
      <c r="F23" s="340"/>
      <c r="G23" s="340"/>
      <c r="H23" s="340"/>
      <c r="I23" s="340"/>
      <c r="J23" s="340"/>
      <c r="K23" s="340"/>
      <c r="L23" s="340"/>
    </row>
    <row r="24" spans="2:12" ht="12.75" customHeight="1">
      <c r="B24" s="77" t="s">
        <v>709</v>
      </c>
      <c r="C24" s="340" t="str">
        <f>Translations!$B$50</f>
        <v>Noskaidrojiet kompetento iestādi (KI), kas ir atbildīga par jūsu lietu šajā administrējošajā dalībvalstī (vienā dalībvalstī var būt vairākas KI). </v>
      </c>
      <c r="D24" s="340"/>
      <c r="E24" s="340"/>
      <c r="F24" s="340"/>
      <c r="G24" s="340"/>
      <c r="H24" s="340"/>
      <c r="I24" s="340"/>
      <c r="J24" s="340"/>
      <c r="K24" s="340"/>
      <c r="L24" s="340"/>
    </row>
    <row r="25" spans="2:12" ht="25.5" customHeight="1">
      <c r="B25" s="77" t="s">
        <v>714</v>
      </c>
      <c r="C25" s="340" t="str">
        <f>Translations!$B$51</f>
        <v>Apskatiet KI tīmekļa vietni vai sazinieties tieši ar KI, lai uzzinātu, vai jums ir pareizā veidnes versija. Veidnes versija ir skaidri norādīta šīs datnes titullapā.</v>
      </c>
      <c r="D25" s="340"/>
      <c r="E25" s="340"/>
      <c r="F25" s="340"/>
      <c r="G25" s="340"/>
      <c r="H25" s="340"/>
      <c r="I25" s="340"/>
      <c r="J25" s="340"/>
      <c r="K25" s="340"/>
      <c r="L25" s="340"/>
    </row>
    <row r="26" spans="2:12" ht="25.5" customHeight="1">
      <c r="B26" s="77" t="s">
        <v>710</v>
      </c>
      <c r="C26" s="339" t="str">
        <f>Translations!$B$52</f>
        <v>Atsevišķas dalībvalstis var noteikt, lai izmantojat alternatīvu sistēmu, piemēram, nevis izklājlapas, bet gan interneta veidlapas. Noskaidrojiet, kādas prasības ir jūsu dalībvalstī. Šajā gadījumā KI sniegs jums papildinformāciju.</v>
      </c>
      <c r="D26" s="340"/>
      <c r="E26" s="340"/>
      <c r="F26" s="340"/>
      <c r="G26" s="340"/>
      <c r="H26" s="340"/>
      <c r="I26" s="340"/>
      <c r="J26" s="340"/>
      <c r="K26" s="340"/>
      <c r="L26" s="340"/>
    </row>
    <row r="27" spans="1:12" s="42" customFormat="1" ht="12.75">
      <c r="A27" s="41"/>
      <c r="B27" s="45" t="s">
        <v>711</v>
      </c>
      <c r="C27" s="344" t="str">
        <f>Translations!$B$53</f>
        <v>Pirms aizpildīšanas rūpīgi izlasiet norādījumus.</v>
      </c>
      <c r="D27" s="344"/>
      <c r="E27" s="344"/>
      <c r="F27" s="344"/>
      <c r="G27" s="344"/>
      <c r="H27" s="344"/>
      <c r="I27" s="344"/>
      <c r="J27" s="344"/>
      <c r="K27" s="344"/>
      <c r="L27" s="344"/>
    </row>
    <row r="28" spans="2:12" ht="12.75">
      <c r="B28" s="340"/>
      <c r="C28" s="340"/>
      <c r="D28" s="340"/>
      <c r="E28" s="340"/>
      <c r="F28" s="340"/>
      <c r="G28" s="340"/>
      <c r="H28" s="340"/>
      <c r="I28" s="340"/>
      <c r="J28" s="340"/>
      <c r="K28" s="340"/>
      <c r="L28" s="340"/>
    </row>
    <row r="29" spans="1:12" ht="15" customHeight="1">
      <c r="A29" s="72">
        <v>5</v>
      </c>
      <c r="B29" s="379" t="str">
        <f>Translations!$B$54</f>
        <v>Šis monitoringa plāns ir jāiesniedz kompetentajā iestādē, kas atrodas:</v>
      </c>
      <c r="C29" s="379"/>
      <c r="D29" s="379"/>
      <c r="E29" s="379"/>
      <c r="F29" s="379"/>
      <c r="G29" s="379"/>
      <c r="H29" s="379"/>
      <c r="I29" s="379"/>
      <c r="J29" s="379"/>
      <c r="K29" s="379"/>
      <c r="L29" s="379"/>
    </row>
    <row r="30" spans="2:12" ht="12.75">
      <c r="B30" s="79"/>
      <c r="C30" s="79"/>
      <c r="D30" s="79"/>
      <c r="E30" s="79"/>
      <c r="F30" s="79"/>
      <c r="G30" s="79"/>
      <c r="H30" s="79"/>
      <c r="I30" s="79"/>
      <c r="J30" s="79"/>
      <c r="K30" s="79"/>
      <c r="L30" s="80"/>
    </row>
    <row r="31" spans="2:12" ht="12.75" customHeight="1">
      <c r="B31" s="79"/>
      <c r="C31" s="79"/>
      <c r="D31" s="79"/>
      <c r="E31" s="364" t="str">
        <f>Translations!$B$55</f>
        <v>Precīzu adresi norāda dalībvalsts
Valsts aģentūra "Civilās aviācijas aģentūra"
Lidosta "Rīga" 10/1, Mārupes novads, LV-1053;
Telefons: +371 67830936, Fakss: +371 67830967,
e-pasts: webmaster@latcaa.gov.lv</v>
      </c>
      <c r="F31" s="365"/>
      <c r="G31" s="365"/>
      <c r="H31" s="366"/>
      <c r="I31" s="79"/>
      <c r="J31" s="79"/>
      <c r="K31" s="79"/>
      <c r="L31" s="80"/>
    </row>
    <row r="32" spans="2:12" ht="12.75">
      <c r="B32" s="79"/>
      <c r="C32" s="79"/>
      <c r="D32" s="79"/>
      <c r="E32" s="367"/>
      <c r="F32" s="368"/>
      <c r="G32" s="368"/>
      <c r="H32" s="369"/>
      <c r="I32" s="79"/>
      <c r="J32" s="79"/>
      <c r="K32" s="79"/>
      <c r="L32" s="80"/>
    </row>
    <row r="33" spans="2:12" ht="12.75">
      <c r="B33" s="79"/>
      <c r="C33" s="79"/>
      <c r="D33" s="79"/>
      <c r="E33" s="367"/>
      <c r="F33" s="368"/>
      <c r="G33" s="368"/>
      <c r="H33" s="369"/>
      <c r="I33" s="79"/>
      <c r="J33" s="79"/>
      <c r="K33" s="79"/>
      <c r="L33" s="80"/>
    </row>
    <row r="34" spans="2:12" ht="12.75">
      <c r="B34" s="79"/>
      <c r="D34" s="79"/>
      <c r="E34" s="367"/>
      <c r="F34" s="368"/>
      <c r="G34" s="368"/>
      <c r="H34" s="369"/>
      <c r="I34" s="79"/>
      <c r="J34" s="79"/>
      <c r="K34" s="79"/>
      <c r="L34" s="80"/>
    </row>
    <row r="35" spans="2:12" ht="12.75">
      <c r="B35" s="79"/>
      <c r="C35" s="79"/>
      <c r="D35" s="79"/>
      <c r="E35" s="367"/>
      <c r="F35" s="368"/>
      <c r="G35" s="368"/>
      <c r="H35" s="369"/>
      <c r="I35" s="79"/>
      <c r="J35" s="79"/>
      <c r="K35" s="79"/>
      <c r="L35" s="80"/>
    </row>
    <row r="36" spans="2:12" ht="12.75">
      <c r="B36" s="79"/>
      <c r="C36" s="79"/>
      <c r="D36" s="79"/>
      <c r="E36" s="367"/>
      <c r="F36" s="368"/>
      <c r="G36" s="368"/>
      <c r="H36" s="369"/>
      <c r="I36" s="79"/>
      <c r="J36" s="79"/>
      <c r="K36" s="79"/>
      <c r="L36" s="80"/>
    </row>
    <row r="37" spans="2:12" ht="12.75">
      <c r="B37" s="79"/>
      <c r="C37" s="79"/>
      <c r="D37" s="79"/>
      <c r="E37" s="367"/>
      <c r="F37" s="368"/>
      <c r="G37" s="368"/>
      <c r="H37" s="369"/>
      <c r="I37" s="79"/>
      <c r="J37" s="79"/>
      <c r="K37" s="79"/>
      <c r="L37" s="80"/>
    </row>
    <row r="38" spans="2:12" ht="12.75">
      <c r="B38" s="79"/>
      <c r="C38" s="79"/>
      <c r="D38" s="79"/>
      <c r="E38" s="370"/>
      <c r="F38" s="371"/>
      <c r="G38" s="371"/>
      <c r="H38" s="372"/>
      <c r="I38" s="79"/>
      <c r="J38" s="79"/>
      <c r="K38" s="79"/>
      <c r="L38" s="80"/>
    </row>
    <row r="39" spans="2:12" ht="12.75">
      <c r="B39" s="79"/>
      <c r="C39" s="79"/>
      <c r="D39" s="79"/>
      <c r="E39" s="79"/>
      <c r="F39" s="79"/>
      <c r="G39" s="79"/>
      <c r="H39" s="79"/>
      <c r="I39" s="79"/>
      <c r="J39" s="79"/>
      <c r="K39" s="79"/>
      <c r="L39" s="80"/>
    </row>
    <row r="40" spans="1:12" ht="55.5" customHeight="1">
      <c r="A40" s="72">
        <v>6</v>
      </c>
      <c r="B40" s="339" t="str">
        <f>Translations!$B$56</f>
        <v>KI var ar jums sazināties, lai pārrunātu izmaiņas monitoringa plānā ar mērķi nodrošināt precīzu un pārbaudāmu gada emisiju monitoringu un ziņošanu par tām saskaņā ar MZR vispārīgajām un specifiskajām prasībām. Neskarot MZR 16. panta 1. punktu, saņemot paziņojumu par KI apstiprinājumu, jūs izmantosiet monitoringa plāna jaunāko apstiprināto versiju kā metodoloģiju gada emisiju noteikšanai un datu apkopošanas un apstrādes procedūru un kontroles darbību īstenošanai. To varēs izmantot arī kā atsauci emisiju ziņojuma verifikācijai.</v>
      </c>
      <c r="C40" s="340"/>
      <c r="D40" s="340"/>
      <c r="E40" s="340"/>
      <c r="F40" s="340"/>
      <c r="G40" s="340"/>
      <c r="H40" s="340"/>
      <c r="I40" s="340"/>
      <c r="J40" s="340"/>
      <c r="K40" s="340"/>
      <c r="L40" s="340"/>
    </row>
    <row r="41" spans="1:12" ht="51" customHeight="1">
      <c r="A41" s="72">
        <v>7</v>
      </c>
      <c r="B41" s="339" t="str">
        <f>Translations!$B$57</f>
        <v>Par visām ierosinātām būtiskām monitoringa plāna izmaiņām jums nekavējoties jāziņo KI. Jebkādas būtiskas izmaiņas monitoringa metodoloģijā ir jāapstiprina KI, kā noteikts MZR 14. un 15. pantā. Ja varat pamatoti pieņemt (saskaņā ar 15. pantu), ka nepieciešamie monitoringa plāna atjauninājumi nav būtiski, varat par visiem šādiem atjauninājumiem kopā ziņot KI reizi gadā minētajā pantā noteiktajā termiņā (ja kompetentā iestāde tam piekrīt).</v>
      </c>
      <c r="C41" s="340"/>
      <c r="D41" s="340"/>
      <c r="E41" s="340"/>
      <c r="F41" s="340"/>
      <c r="G41" s="340"/>
      <c r="H41" s="340"/>
      <c r="I41" s="340"/>
      <c r="J41" s="340"/>
      <c r="K41" s="340"/>
      <c r="L41" s="340"/>
    </row>
    <row r="42" spans="1:12" ht="12.75" customHeight="1">
      <c r="A42" s="72">
        <v>8</v>
      </c>
      <c r="B42" s="339" t="str">
        <f>Translations!$B$58</f>
        <v>Visi monitoringa plāna grozījumi jāīsteno un jāreģistrē saskaņā ar MZR 16. pantu.</v>
      </c>
      <c r="C42" s="380"/>
      <c r="D42" s="380"/>
      <c r="E42" s="380"/>
      <c r="F42" s="380"/>
      <c r="G42" s="380"/>
      <c r="H42" s="380"/>
      <c r="I42" s="380"/>
      <c r="J42" s="380"/>
      <c r="K42" s="380"/>
      <c r="L42" s="380"/>
    </row>
    <row r="43" spans="1:12" ht="25.5" customHeight="1">
      <c r="A43" s="72">
        <v>9</v>
      </c>
      <c r="B43" s="340" t="str">
        <f>Translations!$B$59</f>
        <v>Sazinieties ar KI, ja jums ir nepieciešama palīdzība, lai aizpildītu monitoringa plānu. Atsevišķas dalībvalstis ir izstrādājušas norāžu dokumentus, kas jums var noderēt.</v>
      </c>
      <c r="C43" s="340"/>
      <c r="D43" s="340"/>
      <c r="E43" s="340"/>
      <c r="F43" s="340"/>
      <c r="G43" s="340"/>
      <c r="H43" s="340"/>
      <c r="I43" s="340"/>
      <c r="J43" s="340"/>
      <c r="K43" s="340"/>
      <c r="L43" s="340"/>
    </row>
    <row r="44" spans="1:12" ht="63.75" customHeight="1">
      <c r="A44" s="72">
        <v>10</v>
      </c>
      <c r="B44" s="363" t="str">
        <f>Translations!$B$60</f>
        <v>Konfidencialitātes apliecinājums — uz iesniegto informāciju saistībā ar šo pieteikumu var attiecināt prasības par informācijas pieejamību sabiedrībai, tostarp Direktīvu 2003/4/EK par vides informācijas pieejamību sabiedrībai. Ja domājat, ka kāda informācija, ko sniedzat saistībā ar jūsu pieteikumu, ir jāuzskata par ierobežotas pieejamības informāciju, informējiet par to savu KI. Ņemiet vērā, ka saskaņā ar Direktīvas 2003/4/EK noteikumiem KI var nākties atklāt informāciju pat tad, ja pieteikuma iesniedzējs pieprasa to paturēt noslēpumā.</v>
      </c>
      <c r="C44" s="333"/>
      <c r="D44" s="333"/>
      <c r="E44" s="333"/>
      <c r="F44" s="333"/>
      <c r="G44" s="333"/>
      <c r="H44" s="333"/>
      <c r="I44" s="333"/>
      <c r="J44" s="333"/>
      <c r="K44" s="333"/>
      <c r="L44" s="333"/>
    </row>
    <row r="46" spans="2:12" ht="15.75">
      <c r="B46" s="352" t="str">
        <f>Translations!$B$61</f>
        <v>Informācijas avoti:</v>
      </c>
      <c r="C46" s="352"/>
      <c r="D46" s="352"/>
      <c r="E46" s="352"/>
      <c r="F46" s="352"/>
      <c r="G46" s="352"/>
      <c r="H46" s="352"/>
      <c r="I46" s="352"/>
      <c r="J46" s="352"/>
      <c r="K46" s="352"/>
      <c r="L46" s="352"/>
    </row>
    <row r="47" ht="12.75">
      <c r="B47" s="81" t="str">
        <f>Translations!$B$62</f>
        <v>ES tīmekļa vietnes:</v>
      </c>
    </row>
    <row r="48" spans="1:12" s="42" customFormat="1" ht="12.75">
      <c r="A48" s="41"/>
      <c r="B48" s="51" t="str">
        <f>Translations!$B$63</f>
        <v>ES tiesību akti:</v>
      </c>
      <c r="C48" s="43"/>
      <c r="D48" s="378" t="str">
        <f>Translations!$B$64</f>
        <v>http://eur-lex.europa.eu/lv/index.htm </v>
      </c>
      <c r="E48" s="362"/>
      <c r="F48" s="362"/>
      <c r="G48" s="362"/>
      <c r="H48" s="362"/>
      <c r="I48" s="362"/>
      <c r="J48" s="43"/>
      <c r="K48" s="43"/>
      <c r="L48" s="44"/>
    </row>
    <row r="49" spans="1:12" s="42" customFormat="1" ht="12.75">
      <c r="A49" s="41"/>
      <c r="B49" s="51" t="str">
        <f>Translations!$B$65</f>
        <v>Vispārīga informācija par ES ETS:</v>
      </c>
      <c r="C49" s="43"/>
      <c r="D49" s="322" t="str">
        <f>Translations!$B$66</f>
        <v>http://ec.europa.eu/clima/policies/ets/index_en.htm</v>
      </c>
      <c r="E49" s="328"/>
      <c r="F49" s="328"/>
      <c r="G49" s="328"/>
      <c r="H49" s="328"/>
      <c r="I49" s="328"/>
      <c r="J49" s="43"/>
      <c r="K49" s="43"/>
      <c r="L49" s="44"/>
    </row>
    <row r="50" spans="1:12" s="42" customFormat="1" ht="12.75">
      <c r="A50" s="41"/>
      <c r="B50" s="53" t="str">
        <f>Translations!$B$67</f>
        <v>ES ETS aviācijas jomā: </v>
      </c>
      <c r="C50" s="43"/>
      <c r="D50" s="322" t="str">
        <f>Translations!$B$68</f>
        <v>http://ec.europa.eu/clima/policies/transport/aviation/index_en.htm</v>
      </c>
      <c r="E50" s="328"/>
      <c r="F50" s="328"/>
      <c r="G50" s="328"/>
      <c r="H50" s="328"/>
      <c r="I50" s="328"/>
      <c r="J50" s="43"/>
      <c r="K50" s="43"/>
      <c r="L50" s="44"/>
    </row>
    <row r="51" spans="1:12" s="42" customFormat="1" ht="12.75">
      <c r="A51" s="41"/>
      <c r="B51" s="51" t="str">
        <f>Translations!$B$69</f>
        <v>Monitorings un ziņošana ES ETS: </v>
      </c>
      <c r="C51" s="43"/>
      <c r="D51" s="43"/>
      <c r="E51" s="43"/>
      <c r="F51" s="43"/>
      <c r="G51" s="43"/>
      <c r="H51" s="43"/>
      <c r="I51" s="43"/>
      <c r="J51" s="43"/>
      <c r="K51" s="43"/>
      <c r="L51" s="44"/>
    </row>
    <row r="52" spans="1:12" s="42" customFormat="1" ht="12.75">
      <c r="A52" s="41"/>
      <c r="B52" s="51"/>
      <c r="C52" s="43"/>
      <c r="D52" s="361" t="str">
        <f>Translations!$B$45</f>
        <v>http://ec.europa.eu/clima/policies/ets/monitoring/index_en.htm</v>
      </c>
      <c r="E52" s="362"/>
      <c r="F52" s="362"/>
      <c r="G52" s="362"/>
      <c r="H52" s="362"/>
      <c r="I52" s="362"/>
      <c r="J52" s="43"/>
      <c r="K52" s="43"/>
      <c r="L52" s="44"/>
    </row>
    <row r="53" spans="1:12" s="42" customFormat="1" ht="12.75">
      <c r="A53" s="41"/>
      <c r="B53" s="51"/>
      <c r="C53" s="43"/>
      <c r="D53" s="49"/>
      <c r="E53" s="50"/>
      <c r="F53" s="50"/>
      <c r="G53" s="50"/>
      <c r="H53" s="50"/>
      <c r="I53" s="50"/>
      <c r="J53" s="43"/>
      <c r="K53" s="43"/>
      <c r="L53" s="44"/>
    </row>
    <row r="54" ht="12.75">
      <c r="B54" s="81" t="str">
        <f>Translations!$B$70</f>
        <v>Citas tīmekļa vietnes:</v>
      </c>
    </row>
    <row r="55" spans="2:9" ht="12.75">
      <c r="B55" s="82" t="str">
        <f>Translations!$B$71</f>
        <v>http://varam.gov.lv/lat/darbibas_veidi/emisiju_tirdznieciba/aviacija_ets/?doc=14232</v>
      </c>
      <c r="C55" s="82"/>
      <c r="D55" s="82"/>
      <c r="E55" s="82"/>
      <c r="F55" s="82"/>
      <c r="G55" s="82"/>
      <c r="H55" s="82"/>
      <c r="I55" s="82"/>
    </row>
    <row r="56" spans="2:9" ht="12.75">
      <c r="B56" s="82"/>
      <c r="C56" s="82"/>
      <c r="D56" s="82"/>
      <c r="E56" s="82"/>
      <c r="F56" s="82"/>
      <c r="G56" s="82"/>
      <c r="H56" s="82"/>
      <c r="I56" s="82"/>
    </row>
    <row r="57" ht="12.75">
      <c r="B57" s="73" t="str">
        <f>Translations!$B$72</f>
        <v>Palīdzības dienests:</v>
      </c>
    </row>
    <row r="58" spans="2:9" ht="12.75">
      <c r="B58" s="82" t="str">
        <f>Translations!$B$73</f>
        <v>&lt;ja nepieciešams, norāda dalībvalsts&gt;</v>
      </c>
      <c r="C58" s="82"/>
      <c r="D58" s="82"/>
      <c r="E58" s="82"/>
      <c r="F58" s="82"/>
      <c r="G58" s="82"/>
      <c r="H58" s="82"/>
      <c r="I58" s="82"/>
    </row>
    <row r="59" spans="2:9" ht="12.75">
      <c r="B59" s="82"/>
      <c r="C59" s="82"/>
      <c r="D59" s="82"/>
      <c r="E59" s="82"/>
      <c r="F59" s="82"/>
      <c r="G59" s="82"/>
      <c r="H59" s="82"/>
      <c r="I59" s="82"/>
    </row>
    <row r="62" spans="2:12" ht="15.75">
      <c r="B62" s="352" t="str">
        <f>Translations!$B$74</f>
        <v>Kā lietot šo datni:</v>
      </c>
      <c r="C62" s="352"/>
      <c r="D62" s="352"/>
      <c r="E62" s="352"/>
      <c r="F62" s="352"/>
      <c r="G62" s="352"/>
      <c r="H62" s="352"/>
      <c r="I62" s="352"/>
      <c r="J62" s="352"/>
      <c r="K62" s="352"/>
      <c r="L62" s="352"/>
    </row>
    <row r="63" spans="2:12" ht="54.75" customHeight="1">
      <c r="B63" s="333" t="str">
        <f>Translations!$B$75</f>
        <v>Lai samazinātu darba apjomu, varat izvēlēties visus datus, kas ir identiski nepieciešami abos monitoringa plānos (emisijas un tonnkilometri), ievadīt tikai vienā monitoringa plānā. Izvēle ir jāizdara 2. iedaļas c) punkta ievades laukā. Ir ieteicams izmantot emisiju monitoringa plānu kā primāro dokumentu, jo tajā kopumā ir jānorāda pilnīgāka informācija. Ja nenosūtāt abus dokumentus kompetentajai iestādei vienlaicīgi, jums ir jāievada šie dati pirmajā dokumentā.</v>
      </c>
      <c r="C63" s="333"/>
      <c r="D63" s="333"/>
      <c r="E63" s="333"/>
      <c r="F63" s="333"/>
      <c r="G63" s="333"/>
      <c r="H63" s="333"/>
      <c r="I63" s="333"/>
      <c r="J63" s="333"/>
      <c r="K63" s="333"/>
      <c r="L63" s="350"/>
    </row>
    <row r="64" spans="1:12" s="79" customFormat="1" ht="26.25" customHeight="1">
      <c r="A64" s="72"/>
      <c r="B64" s="333" t="str">
        <f>Translations!$B$76</f>
        <v>Ir ieteicams izskatīt datni no sākuma līdz beigām. Ir dažas funkcijas, kas jums palīdzēs aizpildīt veidlapu atkarībā no iepriekš ievadītās informācijas, piemēram, citas krāsas šūnas, ja nav nepieciešams ievadīt informāciju (skatīt krāsu kodus zemāk).</v>
      </c>
      <c r="C64" s="333"/>
      <c r="D64" s="333"/>
      <c r="E64" s="333"/>
      <c r="F64" s="333"/>
      <c r="G64" s="333"/>
      <c r="H64" s="333"/>
      <c r="I64" s="333"/>
      <c r="J64" s="333"/>
      <c r="K64" s="333"/>
      <c r="L64" s="350"/>
    </row>
    <row r="65" spans="1:12" s="79" customFormat="1" ht="38.25" customHeight="1">
      <c r="A65" s="72"/>
      <c r="B65" s="333" t="str">
        <f>Translations!$B$77</f>
        <v>Vairākos laukos jūs varat izvēlēties no iepriekš definētiem datiem. Lai izvēlētos iespēju „nolaižamajā izvēlnē”, noklikšķiniet ar peli uz mazās bultiņas šūnas labajā malā vai nospiediet „Alt-CursorDown”, kad esat izvēlējies šūnu. Dažos laukos jūs varat ievadīt savu tekstu pat tad, ja ir šāda nolaižamā izvēlne. Šis ir gadījums, kad nolaižamajās izvēlnēs ir tukši izvēlnes lauki.</v>
      </c>
      <c r="C65" s="333"/>
      <c r="D65" s="333"/>
      <c r="E65" s="333"/>
      <c r="F65" s="333"/>
      <c r="G65" s="333"/>
      <c r="H65" s="333"/>
      <c r="I65" s="333"/>
      <c r="J65" s="333"/>
      <c r="K65" s="333"/>
      <c r="L65" s="350"/>
    </row>
    <row r="66" spans="1:12" s="79" customFormat="1" ht="12.75">
      <c r="A66" s="72"/>
      <c r="B66" s="353" t="str">
        <f>Translations!$B$78</f>
        <v>Krāsu kodi un fonti:</v>
      </c>
      <c r="C66" s="353"/>
      <c r="D66" s="353"/>
      <c r="E66" s="353"/>
      <c r="F66" s="353"/>
      <c r="G66" s="353"/>
      <c r="H66" s="353"/>
      <c r="I66" s="353"/>
      <c r="J66" s="353"/>
      <c r="K66" s="353"/>
      <c r="L66" s="354"/>
    </row>
    <row r="67" spans="3:12" s="42" customFormat="1" ht="12.75">
      <c r="C67" s="347" t="str">
        <f>Translations!$B$79</f>
        <v>Teksts melnā treknrakstā:</v>
      </c>
      <c r="D67" s="337"/>
      <c r="E67" s="348" t="str">
        <f>Translations!$B$80</f>
        <v>Šis teksts ietverts Komisijas veidnē. Tas jāsaglabā tāds, kāds tas ir.</v>
      </c>
      <c r="F67" s="348"/>
      <c r="G67" s="348"/>
      <c r="H67" s="348"/>
      <c r="I67" s="348"/>
      <c r="J67" s="348"/>
      <c r="K67" s="348"/>
      <c r="L67" s="349"/>
    </row>
    <row r="68" spans="3:12" s="42" customFormat="1" ht="25.5" customHeight="1">
      <c r="C68" s="351" t="str">
        <f>Translations!$B$81</f>
        <v>Mazāka izmēra teksts kursīvā:</v>
      </c>
      <c r="D68" s="351"/>
      <c r="E68" s="348" t="str">
        <f>Translations!$B$82</f>
        <v>Šajā tekstā sniegti sīkāki paskaidrojumi. Dalībvalstis var pievienot papildu paskaidrojumus konkrētās dalībvalsts veidnē.</v>
      </c>
      <c r="F68" s="348"/>
      <c r="G68" s="348"/>
      <c r="H68" s="348"/>
      <c r="I68" s="348"/>
      <c r="J68" s="348"/>
      <c r="K68" s="348"/>
      <c r="L68" s="349"/>
    </row>
    <row r="69" spans="3:12" s="42" customFormat="1" ht="12.75">
      <c r="C69" s="355"/>
      <c r="D69" s="356"/>
      <c r="E69" s="349" t="str">
        <f>Translations!$B$83</f>
        <v>Dzeltenie lauki nozīmē, ka tajos jāievada dati.</v>
      </c>
      <c r="F69" s="344"/>
      <c r="G69" s="344"/>
      <c r="H69" s="344"/>
      <c r="I69" s="344"/>
      <c r="J69" s="344"/>
      <c r="K69" s="344"/>
      <c r="L69" s="344"/>
    </row>
    <row r="70" spans="3:12" s="42" customFormat="1" ht="12.75">
      <c r="C70" s="357"/>
      <c r="D70" s="358"/>
      <c r="E70" s="349" t="str">
        <f>Translations!$B$84</f>
        <v>Zaļos laukos tiek parādīti automātiski aprēķināti rezultāti. Teksts sarkanā krāsā ir kļūdas paziņojumi (trūkst datu u.c.).</v>
      </c>
      <c r="F70" s="344"/>
      <c r="G70" s="344"/>
      <c r="H70" s="344"/>
      <c r="I70" s="344"/>
      <c r="J70" s="344"/>
      <c r="K70" s="344"/>
      <c r="L70" s="344"/>
    </row>
    <row r="71" spans="3:12" s="42" customFormat="1" ht="12.75">
      <c r="C71" s="345"/>
      <c r="D71" s="346"/>
      <c r="E71" s="349" t="str">
        <f>Translations!$B$85</f>
        <v>Ēnotajos laukos datu ievade nav nepieciešama, jo dati ir ievadīti citos laukos.</v>
      </c>
      <c r="F71" s="348"/>
      <c r="G71" s="348"/>
      <c r="H71" s="348"/>
      <c r="I71" s="348"/>
      <c r="J71" s="348"/>
      <c r="K71" s="348"/>
      <c r="L71" s="349"/>
    </row>
    <row r="72" spans="3:12" s="42" customFormat="1" ht="12.75">
      <c r="C72" s="85"/>
      <c r="D72" s="86"/>
      <c r="E72" s="348" t="str">
        <f>Translations!$B$86</f>
        <v>Pelēki iekrāsotie laukumi jāaizpilda dalībvalstīm pirms veidnes pielāgotās versijas publicēšanas.</v>
      </c>
      <c r="F72" s="344"/>
      <c r="G72" s="344"/>
      <c r="H72" s="344"/>
      <c r="I72" s="344"/>
      <c r="J72" s="344"/>
      <c r="K72" s="344"/>
      <c r="L72" s="344"/>
    </row>
    <row r="73" spans="1:12" s="79" customFormat="1" ht="12.75">
      <c r="A73" s="72"/>
      <c r="B73" s="83"/>
      <c r="C73" s="83"/>
      <c r="D73" s="83"/>
      <c r="E73" s="83"/>
      <c r="F73" s="83"/>
      <c r="G73" s="83"/>
      <c r="H73" s="83"/>
      <c r="I73" s="83"/>
      <c r="J73" s="83"/>
      <c r="K73" s="83"/>
      <c r="L73" s="84"/>
    </row>
    <row r="74" spans="1:12" s="79" customFormat="1" ht="12.75">
      <c r="A74" s="72"/>
      <c r="L74" s="80"/>
    </row>
    <row r="75" spans="2:15" ht="15.75" customHeight="1">
      <c r="B75" s="352" t="str">
        <f>Translations!$B$87</f>
        <v>Dalībvalstu specifiski norādījumi uzskaitīti šeit:</v>
      </c>
      <c r="C75" s="352"/>
      <c r="D75" s="352"/>
      <c r="E75" s="352"/>
      <c r="F75" s="352"/>
      <c r="G75" s="352"/>
      <c r="H75" s="352"/>
      <c r="I75" s="352"/>
      <c r="J75" s="352"/>
      <c r="K75" s="352"/>
      <c r="L75" s="352"/>
      <c r="N75" s="79"/>
      <c r="O75" s="79"/>
    </row>
    <row r="76" spans="2:15" ht="12.75">
      <c r="B76" s="82"/>
      <c r="C76" s="82"/>
      <c r="D76" s="82"/>
      <c r="E76" s="82"/>
      <c r="F76" s="82"/>
      <c r="G76" s="82"/>
      <c r="H76" s="82"/>
      <c r="I76" s="82"/>
      <c r="J76" s="82"/>
      <c r="K76" s="82"/>
      <c r="L76" s="87"/>
      <c r="N76" s="79"/>
      <c r="O76" s="79"/>
    </row>
    <row r="77" spans="2:15" ht="12.75">
      <c r="B77" s="82"/>
      <c r="C77" s="82"/>
      <c r="D77" s="82"/>
      <c r="E77" s="82"/>
      <c r="F77" s="82"/>
      <c r="G77" s="82"/>
      <c r="H77" s="82"/>
      <c r="I77" s="82"/>
      <c r="J77" s="82"/>
      <c r="K77" s="82"/>
      <c r="L77" s="87"/>
      <c r="N77" s="79"/>
      <c r="O77" s="79"/>
    </row>
    <row r="78" spans="2:12" ht="12.75">
      <c r="B78" s="82"/>
      <c r="C78" s="82"/>
      <c r="D78" s="82"/>
      <c r="E78" s="82"/>
      <c r="F78" s="82"/>
      <c r="G78" s="82"/>
      <c r="H78" s="82"/>
      <c r="I78" s="82"/>
      <c r="J78" s="82"/>
      <c r="K78" s="82"/>
      <c r="L78" s="87"/>
    </row>
    <row r="79" spans="2:12" ht="12.75">
      <c r="B79" s="82"/>
      <c r="C79" s="82"/>
      <c r="D79" s="82"/>
      <c r="E79" s="82"/>
      <c r="F79" s="82"/>
      <c r="G79" s="82"/>
      <c r="H79" s="82"/>
      <c r="I79" s="82"/>
      <c r="J79" s="82"/>
      <c r="K79" s="82"/>
      <c r="L79" s="87"/>
    </row>
    <row r="80" spans="2:12" ht="12.75">
      <c r="B80" s="82"/>
      <c r="C80" s="82"/>
      <c r="D80" s="82"/>
      <c r="E80" s="82"/>
      <c r="F80" s="82"/>
      <c r="G80" s="82"/>
      <c r="H80" s="82"/>
      <c r="I80" s="82"/>
      <c r="J80" s="82"/>
      <c r="K80" s="82"/>
      <c r="L80" s="87"/>
    </row>
    <row r="81" spans="2:12" ht="12.75">
      <c r="B81" s="82"/>
      <c r="C81" s="82"/>
      <c r="D81" s="82"/>
      <c r="E81" s="82"/>
      <c r="F81" s="82"/>
      <c r="G81" s="82"/>
      <c r="H81" s="82"/>
      <c r="I81" s="82"/>
      <c r="J81" s="82"/>
      <c r="K81" s="82"/>
      <c r="L81" s="87"/>
    </row>
    <row r="82" spans="2:12" ht="12.75">
      <c r="B82" s="82"/>
      <c r="C82" s="82"/>
      <c r="D82" s="82"/>
      <c r="E82" s="82"/>
      <c r="F82" s="82"/>
      <c r="G82" s="82"/>
      <c r="H82" s="82"/>
      <c r="I82" s="82"/>
      <c r="J82" s="82"/>
      <c r="K82" s="82"/>
      <c r="L82" s="87"/>
    </row>
    <row r="83" spans="2:12" ht="12.75">
      <c r="B83" s="82"/>
      <c r="C83" s="82"/>
      <c r="D83" s="82"/>
      <c r="E83" s="82"/>
      <c r="F83" s="82"/>
      <c r="G83" s="82"/>
      <c r="H83" s="82"/>
      <c r="I83" s="82"/>
      <c r="J83" s="82"/>
      <c r="K83" s="82"/>
      <c r="L83" s="87"/>
    </row>
    <row r="84" spans="2:12" ht="12.75">
      <c r="B84" s="82"/>
      <c r="C84" s="82"/>
      <c r="D84" s="82"/>
      <c r="E84" s="82"/>
      <c r="F84" s="82"/>
      <c r="G84" s="82"/>
      <c r="H84" s="82"/>
      <c r="I84" s="82"/>
      <c r="J84" s="82"/>
      <c r="K84" s="82"/>
      <c r="L84" s="87"/>
    </row>
    <row r="85" spans="2:12" ht="12.75">
      <c r="B85" s="82"/>
      <c r="C85" s="82"/>
      <c r="D85" s="82"/>
      <c r="E85" s="82"/>
      <c r="F85" s="82"/>
      <c r="G85" s="82"/>
      <c r="H85" s="82"/>
      <c r="I85" s="82"/>
      <c r="J85" s="82"/>
      <c r="K85" s="82"/>
      <c r="L85" s="87"/>
    </row>
    <row r="86" spans="2:12" ht="12.75">
      <c r="B86" s="82"/>
      <c r="C86" s="82"/>
      <c r="D86" s="82"/>
      <c r="E86" s="82"/>
      <c r="F86" s="82"/>
      <c r="G86" s="82"/>
      <c r="H86" s="82"/>
      <c r="I86" s="82"/>
      <c r="J86" s="82"/>
      <c r="K86" s="82"/>
      <c r="L86" s="87"/>
    </row>
    <row r="87" spans="2:12" ht="12.75">
      <c r="B87" s="82"/>
      <c r="C87" s="82"/>
      <c r="D87" s="82"/>
      <c r="E87" s="82"/>
      <c r="F87" s="82"/>
      <c r="G87" s="82"/>
      <c r="H87" s="82"/>
      <c r="I87" s="82"/>
      <c r="J87" s="82"/>
      <c r="K87" s="82"/>
      <c r="L87" s="87"/>
    </row>
  </sheetData>
  <sheetProtection sheet="1" objects="1" scenarios="1" formatCells="0" formatColumns="0" formatRows="0"/>
  <mergeCells count="54">
    <mergeCell ref="B14:L14"/>
    <mergeCell ref="B15:L15"/>
    <mergeCell ref="C27:L27"/>
    <mergeCell ref="D48:I48"/>
    <mergeCell ref="B29:L29"/>
    <mergeCell ref="B42:L42"/>
    <mergeCell ref="B2:J2"/>
    <mergeCell ref="B43:L43"/>
    <mergeCell ref="B40:L40"/>
    <mergeCell ref="B41:L41"/>
    <mergeCell ref="B3:L3"/>
    <mergeCell ref="B11:L11"/>
    <mergeCell ref="B17:L17"/>
    <mergeCell ref="B18:L18"/>
    <mergeCell ref="B5:L5"/>
    <mergeCell ref="B6:L6"/>
    <mergeCell ref="B7:L7"/>
    <mergeCell ref="B8:L8"/>
    <mergeCell ref="D52:I52"/>
    <mergeCell ref="D49:I49"/>
    <mergeCell ref="D50:I50"/>
    <mergeCell ref="B44:L44"/>
    <mergeCell ref="E31:H38"/>
    <mergeCell ref="B9:L9"/>
    <mergeCell ref="B10:L10"/>
    <mergeCell ref="C24:L24"/>
    <mergeCell ref="B75:L75"/>
    <mergeCell ref="B46:L46"/>
    <mergeCell ref="B65:L65"/>
    <mergeCell ref="B66:L66"/>
    <mergeCell ref="B62:L62"/>
    <mergeCell ref="E72:L72"/>
    <mergeCell ref="E68:L68"/>
    <mergeCell ref="C69:D69"/>
    <mergeCell ref="E69:L69"/>
    <mergeCell ref="C70:D70"/>
    <mergeCell ref="C71:D71"/>
    <mergeCell ref="C67:D67"/>
    <mergeCell ref="E67:L67"/>
    <mergeCell ref="B63:L63"/>
    <mergeCell ref="B64:L64"/>
    <mergeCell ref="E71:L71"/>
    <mergeCell ref="E70:L70"/>
    <mergeCell ref="C68:D68"/>
    <mergeCell ref="B4:L4"/>
    <mergeCell ref="B21:L21"/>
    <mergeCell ref="C25:L25"/>
    <mergeCell ref="B28:L28"/>
    <mergeCell ref="B22:L22"/>
    <mergeCell ref="C23:L23"/>
    <mergeCell ref="C26:L26"/>
    <mergeCell ref="B20:L20"/>
    <mergeCell ref="B12:L12"/>
    <mergeCell ref="B13:L13"/>
  </mergeCells>
  <hyperlinks>
    <hyperlink ref="B18" r:id="rId1" display="http://ec.europa.eu/clima/policies/ets/monitoring/index_en.htm"/>
    <hyperlink ref="D48" r:id="rId2" display="http://eur-lex.europa.eu/en/index.htm "/>
    <hyperlink ref="D52" r:id="rId3" display="http://ec.europa.eu/clima/policies/ets/monitoring/index_en.htm"/>
    <hyperlink ref="D49" r:id="rId4" display="http://ec.europa.eu/clima/policies/ets/index_en.htm"/>
    <hyperlink ref="D50" r:id="rId5" display="http://ec.europa.eu/clima/policies/transport/aviation/index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6"/>
  <headerFooter alignWithMargins="0">
    <oddHeader>&amp;L&amp;F, &amp;A&amp;R&amp;D, &amp;T</oddHeader>
    <oddFooter>&amp;C&amp;P / &amp;N</oddFooter>
  </headerFooter>
  <rowBreaks count="1" manualBreakCount="1">
    <brk id="53" max="11" man="1"/>
  </rowBreaks>
</worksheet>
</file>

<file path=xl/worksheets/sheet3.xml><?xml version="1.0" encoding="utf-8"?>
<worksheet xmlns="http://schemas.openxmlformats.org/spreadsheetml/2006/main" xmlns:r="http://schemas.openxmlformats.org/officeDocument/2006/relationships">
  <sheetPr>
    <pageSetUpPr fitToPage="1"/>
  </sheetPr>
  <dimension ref="B2:M40"/>
  <sheetViews>
    <sheetView zoomScalePageLayoutView="0" workbookViewId="0" topLeftCell="A1">
      <selection activeCell="E40" sqref="E40:K40"/>
    </sheetView>
  </sheetViews>
  <sheetFormatPr defaultColWidth="9.140625" defaultRowHeight="12.75"/>
  <cols>
    <col min="1" max="1" width="2.7109375" style="29" customWidth="1"/>
    <col min="2" max="3" width="4.7109375" style="29" customWidth="1"/>
    <col min="4" max="13" width="12.7109375" style="29" customWidth="1"/>
    <col min="14" max="14" width="6.7109375" style="29" customWidth="1"/>
    <col min="15" max="16384" width="9.140625" style="29" customWidth="1"/>
  </cols>
  <sheetData>
    <row r="2" spans="2:13" ht="25.5" customHeight="1">
      <c r="B2" s="389" t="str">
        <f>Translations!$B$88</f>
        <v>A. Monitoringa plāna versijas</v>
      </c>
      <c r="C2" s="389"/>
      <c r="D2" s="389"/>
      <c r="E2" s="389"/>
      <c r="F2" s="389"/>
      <c r="G2" s="389"/>
      <c r="H2" s="389"/>
      <c r="I2" s="389"/>
      <c r="J2" s="389"/>
      <c r="K2" s="389"/>
      <c r="L2" s="389"/>
      <c r="M2" s="389"/>
    </row>
    <row r="4" spans="2:13" ht="15.75" customHeight="1">
      <c r="B4" s="30">
        <v>1</v>
      </c>
      <c r="C4" s="390" t="str">
        <f>Translations!$B$89</f>
        <v>Monitoringa plāna versiju saraksts</v>
      </c>
      <c r="D4" s="390"/>
      <c r="E4" s="390"/>
      <c r="F4" s="390"/>
      <c r="G4" s="390"/>
      <c r="H4" s="390"/>
      <c r="I4" s="390"/>
      <c r="J4" s="390"/>
      <c r="K4" s="390"/>
      <c r="L4" s="390"/>
      <c r="M4" s="390"/>
    </row>
    <row r="6" spans="3:13" ht="12.75">
      <c r="C6" s="391" t="str">
        <f>Translations!$B$90</f>
        <v>Šo lapu izmanto, lai izsekotu līdzi, kura ir monitoringa plāna aktuālā versija. Katrai monitoringa plāna versijai jābūt ar unikālu versijas numuru un atsauces datumu.</v>
      </c>
      <c r="D6" s="392"/>
      <c r="E6" s="392"/>
      <c r="F6" s="392"/>
      <c r="G6" s="392"/>
      <c r="H6" s="392"/>
      <c r="I6" s="392"/>
      <c r="J6" s="392"/>
      <c r="K6" s="392"/>
      <c r="L6" s="392"/>
      <c r="M6" s="392"/>
    </row>
    <row r="7" spans="3:13" ht="25.5" customHeight="1">
      <c r="C7" s="391" t="str">
        <f>Translations!$B$91</f>
        <v>Atkarībā no dalībvalsts prasībām vai nu kompetentā iestāde un gaisa kuģa operators savstarpēji pārsūta dažādus atjauninājumus, vai gaisa kuģa operators pats seko līdzi versijām. Jebkurā gadījumā gaisa kuģa operatoram ir jāglabā katras monitoringa plāna versijas kopija.</v>
      </c>
      <c r="D7" s="392"/>
      <c r="E7" s="392"/>
      <c r="F7" s="392"/>
      <c r="G7" s="392"/>
      <c r="H7" s="392"/>
      <c r="I7" s="392"/>
      <c r="J7" s="392"/>
      <c r="K7" s="392"/>
      <c r="L7" s="392"/>
      <c r="M7" s="392"/>
    </row>
    <row r="8" spans="3:13" ht="12.75" customHeight="1">
      <c r="C8" s="391" t="str">
        <f>Translations!$B$92</f>
        <v>Monitoringa plāna statuss atsauces datumā jānorāda slejā „Statuss”. Iespējamie statusi ir „iesniegts kompetentajai iestādei (KI)", "apstiprinājusi KI", "darba variants" utt.</v>
      </c>
      <c r="D8" s="392"/>
      <c r="E8" s="392"/>
      <c r="F8" s="392"/>
      <c r="G8" s="392"/>
      <c r="H8" s="392"/>
      <c r="I8" s="392"/>
      <c r="J8" s="392"/>
      <c r="K8" s="392"/>
      <c r="L8" s="392"/>
      <c r="M8" s="392"/>
    </row>
    <row r="9" spans="3:13" ht="38.25" customHeight="1">
      <c r="C9" s="391" t="str">
        <f>Translations!$B$93</f>
        <v>Ievērojiet: gaisa kuģa operatora emisiju monitorings allaž jāveic saskaņā ar monitoringa plāna jaunāko apstiprināto versiju, izņemot gadījumus, kad MP atjauninājums jau iesniegts KI un/vai gaida apstiprinājumu. Saskaņā ar 16. panta 1. punktu šādos gadījumos monitoringu veic paralēli, izmantojot abus monitoringa plānus – pēdējo apstiprināto un pēdējo apstiprināšanai iesniegto.</v>
      </c>
      <c r="D9" s="392"/>
      <c r="E9" s="392"/>
      <c r="F9" s="392"/>
      <c r="G9" s="392"/>
      <c r="H9" s="392"/>
      <c r="I9" s="392"/>
      <c r="J9" s="392"/>
      <c r="K9" s="392"/>
      <c r="L9" s="392"/>
      <c r="M9" s="392"/>
    </row>
    <row r="10" spans="4:13" ht="4.5" customHeight="1">
      <c r="D10" s="31"/>
      <c r="E10" s="31"/>
      <c r="F10" s="31"/>
      <c r="G10" s="31"/>
      <c r="H10" s="31"/>
      <c r="I10" s="31"/>
      <c r="J10" s="31"/>
      <c r="K10" s="31"/>
      <c r="L10" s="31"/>
      <c r="M10" s="32"/>
    </row>
    <row r="11" spans="4:13" s="33" customFormat="1" ht="38.25" customHeight="1">
      <c r="D11" s="34" t="str">
        <f>Translations!$B$94</f>
        <v>Versijas Nr.</v>
      </c>
      <c r="E11" s="34" t="str">
        <f>Translations!$B$95</f>
        <v>Atsauces datums</v>
      </c>
      <c r="F11" s="35" t="str">
        <f>Translations!$B$96</f>
        <v>Statuss atsauces datumā</v>
      </c>
      <c r="G11" s="393" t="str">
        <f>Translations!$B$97</f>
        <v>Nodaļas, kurās veiktas izmaiņas. 
Īss izmaiņu skaidrojums</v>
      </c>
      <c r="H11" s="394"/>
      <c r="I11" s="394"/>
      <c r="J11" s="394"/>
      <c r="K11" s="394"/>
      <c r="L11" s="395"/>
      <c r="M11" s="396"/>
    </row>
    <row r="12" spans="4:13" ht="12.75">
      <c r="D12" s="36">
        <v>1</v>
      </c>
      <c r="E12" s="37"/>
      <c r="F12" s="38"/>
      <c r="G12" s="381"/>
      <c r="H12" s="382"/>
      <c r="I12" s="382"/>
      <c r="J12" s="382"/>
      <c r="K12" s="382"/>
      <c r="L12" s="382"/>
      <c r="M12" s="383"/>
    </row>
    <row r="13" spans="4:13" ht="12.75">
      <c r="D13" s="36">
        <v>2</v>
      </c>
      <c r="E13" s="37"/>
      <c r="F13" s="38"/>
      <c r="G13" s="381"/>
      <c r="H13" s="382"/>
      <c r="I13" s="382"/>
      <c r="J13" s="382"/>
      <c r="K13" s="382"/>
      <c r="L13" s="382"/>
      <c r="M13" s="383"/>
    </row>
    <row r="14" spans="4:13" ht="12.75">
      <c r="D14" s="36"/>
      <c r="E14" s="37"/>
      <c r="F14" s="38"/>
      <c r="G14" s="381"/>
      <c r="H14" s="382"/>
      <c r="I14" s="382"/>
      <c r="J14" s="382"/>
      <c r="K14" s="382"/>
      <c r="L14" s="382"/>
      <c r="M14" s="383"/>
    </row>
    <row r="15" spans="4:13" ht="12.75">
      <c r="D15" s="36"/>
      <c r="E15" s="37"/>
      <c r="F15" s="38"/>
      <c r="G15" s="381"/>
      <c r="H15" s="382"/>
      <c r="I15" s="382"/>
      <c r="J15" s="382"/>
      <c r="K15" s="382"/>
      <c r="L15" s="382"/>
      <c r="M15" s="383"/>
    </row>
    <row r="16" spans="4:13" ht="12.75">
      <c r="D16" s="36"/>
      <c r="E16" s="37"/>
      <c r="F16" s="38"/>
      <c r="G16" s="381"/>
      <c r="H16" s="382"/>
      <c r="I16" s="382"/>
      <c r="J16" s="382"/>
      <c r="K16" s="382"/>
      <c r="L16" s="382"/>
      <c r="M16" s="383"/>
    </row>
    <row r="17" spans="4:13" ht="12.75">
      <c r="D17" s="36"/>
      <c r="E17" s="37"/>
      <c r="F17" s="38"/>
      <c r="G17" s="381"/>
      <c r="H17" s="382"/>
      <c r="I17" s="382"/>
      <c r="J17" s="382"/>
      <c r="K17" s="382"/>
      <c r="L17" s="382"/>
      <c r="M17" s="383"/>
    </row>
    <row r="18" spans="4:13" ht="12.75">
      <c r="D18" s="36"/>
      <c r="E18" s="37"/>
      <c r="F18" s="38"/>
      <c r="G18" s="381"/>
      <c r="H18" s="382"/>
      <c r="I18" s="382"/>
      <c r="J18" s="382"/>
      <c r="K18" s="382"/>
      <c r="L18" s="382"/>
      <c r="M18" s="383"/>
    </row>
    <row r="19" spans="4:13" ht="12.75">
      <c r="D19" s="36"/>
      <c r="E19" s="37"/>
      <c r="F19" s="38"/>
      <c r="G19" s="381"/>
      <c r="H19" s="382"/>
      <c r="I19" s="382"/>
      <c r="J19" s="382"/>
      <c r="K19" s="382"/>
      <c r="L19" s="382"/>
      <c r="M19" s="383"/>
    </row>
    <row r="20" spans="4:13" ht="12.75">
      <c r="D20" s="36"/>
      <c r="E20" s="37"/>
      <c r="F20" s="38"/>
      <c r="G20" s="381"/>
      <c r="H20" s="382"/>
      <c r="I20" s="382"/>
      <c r="J20" s="382"/>
      <c r="K20" s="382"/>
      <c r="L20" s="382"/>
      <c r="M20" s="383"/>
    </row>
    <row r="21" spans="4:13" ht="12.75">
      <c r="D21" s="36"/>
      <c r="E21" s="37"/>
      <c r="F21" s="38"/>
      <c r="G21" s="381"/>
      <c r="H21" s="382"/>
      <c r="I21" s="382"/>
      <c r="J21" s="382"/>
      <c r="K21" s="382"/>
      <c r="L21" s="382"/>
      <c r="M21" s="383"/>
    </row>
    <row r="22" spans="4:13" ht="12.75">
      <c r="D22" s="36"/>
      <c r="E22" s="37"/>
      <c r="F22" s="38"/>
      <c r="G22" s="381"/>
      <c r="H22" s="382"/>
      <c r="I22" s="382"/>
      <c r="J22" s="382"/>
      <c r="K22" s="382"/>
      <c r="L22" s="382"/>
      <c r="M22" s="383"/>
    </row>
    <row r="23" spans="4:13" ht="12.75">
      <c r="D23" s="36"/>
      <c r="E23" s="37"/>
      <c r="F23" s="38"/>
      <c r="G23" s="381"/>
      <c r="H23" s="382"/>
      <c r="I23" s="382"/>
      <c r="J23" s="382"/>
      <c r="K23" s="382"/>
      <c r="L23" s="382"/>
      <c r="M23" s="383"/>
    </row>
    <row r="24" spans="4:13" ht="12.75">
      <c r="D24" s="36"/>
      <c r="E24" s="37"/>
      <c r="F24" s="38"/>
      <c r="G24" s="381"/>
      <c r="H24" s="382"/>
      <c r="I24" s="382"/>
      <c r="J24" s="382"/>
      <c r="K24" s="382"/>
      <c r="L24" s="382"/>
      <c r="M24" s="383"/>
    </row>
    <row r="25" spans="4:13" ht="12.75">
      <c r="D25" s="36"/>
      <c r="E25" s="37"/>
      <c r="F25" s="38"/>
      <c r="G25" s="381"/>
      <c r="H25" s="382"/>
      <c r="I25" s="382"/>
      <c r="J25" s="382"/>
      <c r="K25" s="382"/>
      <c r="L25" s="382"/>
      <c r="M25" s="383"/>
    </row>
    <row r="26" spans="4:13" ht="12.75">
      <c r="D26" s="36"/>
      <c r="E26" s="37"/>
      <c r="F26" s="38"/>
      <c r="G26" s="381"/>
      <c r="H26" s="382"/>
      <c r="I26" s="382"/>
      <c r="J26" s="382"/>
      <c r="K26" s="382"/>
      <c r="L26" s="382"/>
      <c r="M26" s="383"/>
    </row>
    <row r="27" spans="4:13" ht="12.75">
      <c r="D27" s="36"/>
      <c r="E27" s="37"/>
      <c r="F27" s="38"/>
      <c r="G27" s="381"/>
      <c r="H27" s="382"/>
      <c r="I27" s="382"/>
      <c r="J27" s="382"/>
      <c r="K27" s="382"/>
      <c r="L27" s="382"/>
      <c r="M27" s="383"/>
    </row>
    <row r="28" spans="4:13" ht="12.75">
      <c r="D28" s="36"/>
      <c r="E28" s="37"/>
      <c r="F28" s="38"/>
      <c r="G28" s="381"/>
      <c r="H28" s="382"/>
      <c r="I28" s="382"/>
      <c r="J28" s="382"/>
      <c r="K28" s="382"/>
      <c r="L28" s="382"/>
      <c r="M28" s="383"/>
    </row>
    <row r="29" spans="4:13" ht="12.75">
      <c r="D29" s="36"/>
      <c r="E29" s="37"/>
      <c r="F29" s="38"/>
      <c r="G29" s="381"/>
      <c r="H29" s="382"/>
      <c r="I29" s="382"/>
      <c r="J29" s="382"/>
      <c r="K29" s="382"/>
      <c r="L29" s="382"/>
      <c r="M29" s="383"/>
    </row>
    <row r="30" spans="4:13" ht="12.75">
      <c r="D30" s="36"/>
      <c r="E30" s="37"/>
      <c r="F30" s="38"/>
      <c r="G30" s="381"/>
      <c r="H30" s="382"/>
      <c r="I30" s="382"/>
      <c r="J30" s="382"/>
      <c r="K30" s="382"/>
      <c r="L30" s="382"/>
      <c r="M30" s="383"/>
    </row>
    <row r="31" spans="4:13" ht="12.75">
      <c r="D31" s="36"/>
      <c r="E31" s="37"/>
      <c r="F31" s="38"/>
      <c r="G31" s="381"/>
      <c r="H31" s="382"/>
      <c r="I31" s="382"/>
      <c r="J31" s="382"/>
      <c r="K31" s="382"/>
      <c r="L31" s="382"/>
      <c r="M31" s="383"/>
    </row>
    <row r="32" spans="4:13" ht="12.75">
      <c r="D32" s="36"/>
      <c r="E32" s="37"/>
      <c r="F32" s="38"/>
      <c r="G32" s="381"/>
      <c r="H32" s="382"/>
      <c r="I32" s="382"/>
      <c r="J32" s="382"/>
      <c r="K32" s="382"/>
      <c r="L32" s="382"/>
      <c r="M32" s="383"/>
    </row>
    <row r="33" spans="4:13" ht="12.75">
      <c r="D33" s="36"/>
      <c r="E33" s="37"/>
      <c r="F33" s="38"/>
      <c r="G33" s="381"/>
      <c r="H33" s="382"/>
      <c r="I33" s="382"/>
      <c r="J33" s="382"/>
      <c r="K33" s="382"/>
      <c r="L33" s="382"/>
      <c r="M33" s="383"/>
    </row>
    <row r="34" spans="4:13" ht="12.75">
      <c r="D34" s="36"/>
      <c r="E34" s="37"/>
      <c r="F34" s="38"/>
      <c r="G34" s="381"/>
      <c r="H34" s="382"/>
      <c r="I34" s="382"/>
      <c r="J34" s="382"/>
      <c r="K34" s="382"/>
      <c r="L34" s="382"/>
      <c r="M34" s="383"/>
    </row>
    <row r="35" spans="4:13" ht="12.75">
      <c r="D35" s="36"/>
      <c r="E35" s="37"/>
      <c r="F35" s="38"/>
      <c r="G35" s="381"/>
      <c r="H35" s="382"/>
      <c r="I35" s="382"/>
      <c r="J35" s="382"/>
      <c r="K35" s="382"/>
      <c r="L35" s="382"/>
      <c r="M35" s="383"/>
    </row>
    <row r="36" spans="4:13" ht="12.75">
      <c r="D36" s="36"/>
      <c r="E36" s="37"/>
      <c r="F36" s="38"/>
      <c r="G36" s="381"/>
      <c r="H36" s="382"/>
      <c r="I36" s="382"/>
      <c r="J36" s="382"/>
      <c r="K36" s="382"/>
      <c r="L36" s="382"/>
      <c r="M36" s="383"/>
    </row>
    <row r="37" spans="2:13" ht="12.75">
      <c r="B37" s="39"/>
      <c r="C37" s="40"/>
      <c r="D37" s="40"/>
      <c r="E37" s="40"/>
      <c r="F37" s="40"/>
      <c r="G37" s="40"/>
      <c r="H37" s="40"/>
      <c r="I37" s="40"/>
      <c r="J37" s="40"/>
      <c r="K37" s="40"/>
      <c r="L37" s="40"/>
      <c r="M37" s="40"/>
    </row>
    <row r="38" spans="2:13" ht="12.75">
      <c r="B38" s="39"/>
      <c r="C38" s="387" t="str">
        <f>Translations!$B$98</f>
        <v>Vajadzības gadījumā pievienojiet papildu rindas</v>
      </c>
      <c r="D38" s="388"/>
      <c r="E38" s="388"/>
      <c r="F38" s="388"/>
      <c r="G38" s="388"/>
      <c r="H38" s="388"/>
      <c r="I38" s="388"/>
      <c r="J38" s="388"/>
      <c r="K38" s="388"/>
      <c r="L38" s="388"/>
      <c r="M38" s="388"/>
    </row>
    <row r="39" spans="3:13" s="39" customFormat="1" ht="12.75">
      <c r="C39" s="40"/>
      <c r="D39" s="40"/>
      <c r="E39" s="40"/>
      <c r="F39" s="40"/>
      <c r="G39" s="40"/>
      <c r="H39" s="40"/>
      <c r="I39" s="40"/>
      <c r="J39" s="40"/>
      <c r="K39" s="40"/>
      <c r="L39" s="40"/>
      <c r="M39" s="40"/>
    </row>
    <row r="40" spans="5:11" ht="15" customHeight="1">
      <c r="E40" s="384" t="str">
        <f>Translations!$B$168</f>
        <v>&lt;&lt;&lt; Klikšķiniet šeit, lai pārietu pie nākamās iedaļas &gt;&gt;&gt;</v>
      </c>
      <c r="F40" s="385"/>
      <c r="G40" s="385"/>
      <c r="H40" s="385"/>
      <c r="I40" s="385"/>
      <c r="J40" s="385"/>
      <c r="K40" s="386"/>
    </row>
  </sheetData>
  <sheetProtection sheet="1" objects="1" scenarios="1" formatCells="0" formatColumns="0" formatRows="0"/>
  <mergeCells count="34">
    <mergeCell ref="G20:M20"/>
    <mergeCell ref="G21:M21"/>
    <mergeCell ref="G13:M13"/>
    <mergeCell ref="C8:M8"/>
    <mergeCell ref="C9:M9"/>
    <mergeCell ref="G11:M11"/>
    <mergeCell ref="G17:M17"/>
    <mergeCell ref="G18:M18"/>
    <mergeCell ref="G15:M15"/>
    <mergeCell ref="G16:M16"/>
    <mergeCell ref="B2:M2"/>
    <mergeCell ref="C4:M4"/>
    <mergeCell ref="C6:M6"/>
    <mergeCell ref="C7:M7"/>
    <mergeCell ref="G12:M12"/>
    <mergeCell ref="G14:M14"/>
    <mergeCell ref="G19:M19"/>
    <mergeCell ref="G36:M36"/>
    <mergeCell ref="E40:K40"/>
    <mergeCell ref="G30:M30"/>
    <mergeCell ref="G31:M31"/>
    <mergeCell ref="G32:M32"/>
    <mergeCell ref="G33:M33"/>
    <mergeCell ref="C38:M38"/>
    <mergeCell ref="G34:M34"/>
    <mergeCell ref="G35:M35"/>
    <mergeCell ref="G28:M28"/>
    <mergeCell ref="G29:M29"/>
    <mergeCell ref="G22:M22"/>
    <mergeCell ref="G23:M23"/>
    <mergeCell ref="G24:M24"/>
    <mergeCell ref="G25:M25"/>
    <mergeCell ref="G26:M26"/>
    <mergeCell ref="G27:M27"/>
  </mergeCells>
  <dataValidations count="1">
    <dataValidation type="list" allowBlank="1" showInputMessage="1" showErrorMessage="1" sqref="F12:F36">
      <formula1>Euconst_MPReferenceDateTypes</formula1>
    </dataValidation>
  </dataValidations>
  <hyperlinks>
    <hyperlink ref="E40:K40" location="'Identification and description'!A1" display="&lt;&lt;&lt; Click here to proceed to next sheet &gt;&gt;&gt; "/>
  </hyperlinks>
  <printOptions/>
  <pageMargins left="0.7874015748031497" right="0.7874015748031497" top="0.7874015748031497" bottom="0.7874015748031497" header="0.3937007874015748" footer="0.3937007874015748"/>
  <pageSetup fitToHeight="2" fitToWidth="1" horizontalDpi="600" verticalDpi="600" orientation="portrait" paperSize="9" scale="61"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15"/>
  <sheetViews>
    <sheetView showGridLines="0" zoomScaleSheetLayoutView="100" zoomScalePageLayoutView="0" workbookViewId="0" topLeftCell="B2">
      <selection activeCell="D107" sqref="D107:H107"/>
    </sheetView>
  </sheetViews>
  <sheetFormatPr defaultColWidth="9.140625" defaultRowHeight="12.75"/>
  <cols>
    <col min="1" max="1" width="3.28125" style="90" hidden="1" customWidth="1"/>
    <col min="2" max="2" width="3.28125" style="17" customWidth="1"/>
    <col min="3" max="3" width="4.140625" style="17" customWidth="1"/>
    <col min="4" max="4" width="11.28125" style="17" customWidth="1"/>
    <col min="5" max="5" width="10.8515625" style="17" customWidth="1"/>
    <col min="6" max="7" width="13.57421875" style="17" customWidth="1"/>
    <col min="8" max="8" width="10.421875" style="17" customWidth="1"/>
    <col min="9" max="9" width="11.140625" style="17" customWidth="1"/>
    <col min="10" max="10" width="13.57421875" style="17" customWidth="1"/>
    <col min="11" max="11" width="15.421875" style="17" customWidth="1"/>
    <col min="12" max="12" width="4.7109375" style="17" customWidth="1"/>
    <col min="13" max="13" width="9.140625" style="90" hidden="1" customWidth="1"/>
    <col min="14" max="16384" width="9.140625" style="17" customWidth="1"/>
  </cols>
  <sheetData>
    <row r="1" spans="1:13" s="90" customFormat="1" ht="12.75" hidden="1">
      <c r="A1" s="90" t="s">
        <v>894</v>
      </c>
      <c r="M1" s="90" t="s">
        <v>894</v>
      </c>
    </row>
    <row r="2" spans="3:7" ht="12.75">
      <c r="C2" s="88"/>
      <c r="D2" s="58"/>
      <c r="E2" s="58"/>
      <c r="F2" s="89"/>
      <c r="G2" s="89"/>
    </row>
    <row r="3" spans="3:13" ht="37.5" customHeight="1">
      <c r="C3" s="336" t="str">
        <f>Translations!$B$99</f>
        <v>GAISA KUĢA OPERATORA IDENTIFIKĀCIJA UN DARBĪBU APRAKSTS</v>
      </c>
      <c r="D3" s="336"/>
      <c r="E3" s="336"/>
      <c r="F3" s="336"/>
      <c r="G3" s="336"/>
      <c r="H3" s="336"/>
      <c r="I3" s="336"/>
      <c r="J3" s="336"/>
      <c r="K3" s="336"/>
      <c r="M3" s="248" t="s">
        <v>697</v>
      </c>
    </row>
    <row r="5" spans="3:11" ht="15.75">
      <c r="C5" s="91">
        <v>2</v>
      </c>
      <c r="D5" s="92" t="str">
        <f>Translations!$B$100</f>
        <v>Gaisa kuģa operatora identifikācija</v>
      </c>
      <c r="E5" s="92"/>
      <c r="F5" s="92"/>
      <c r="G5" s="92"/>
      <c r="H5" s="92"/>
      <c r="I5" s="92"/>
      <c r="J5" s="92"/>
      <c r="K5" s="92"/>
    </row>
    <row r="7" spans="3:11" ht="12.75">
      <c r="C7" s="93" t="s">
        <v>706</v>
      </c>
      <c r="D7" s="440" t="str">
        <f>Translations!$B$101</f>
        <v>Ievadiet gaisa kuģa operatora nosaukumu:</v>
      </c>
      <c r="E7" s="440"/>
      <c r="F7" s="440"/>
      <c r="G7" s="440"/>
      <c r="H7" s="94"/>
      <c r="I7" s="439"/>
      <c r="J7" s="410"/>
      <c r="K7" s="411"/>
    </row>
    <row r="8" spans="2:11" ht="12.75" customHeight="1">
      <c r="B8" s="62"/>
      <c r="C8" s="95"/>
      <c r="D8" s="417" t="str">
        <f>Translations!$B$103</f>
        <v>Tam jābūt tās juridiskās personas nosaukumam, kas veic ES ETS direktīvas I pielikumā minētās aviācijas darbības.</v>
      </c>
      <c r="E8" s="417"/>
      <c r="F8" s="417"/>
      <c r="G8" s="417"/>
      <c r="H8" s="417"/>
      <c r="I8" s="328"/>
      <c r="J8" s="328"/>
      <c r="K8" s="328"/>
    </row>
    <row r="9" spans="2:11" ht="4.5" customHeight="1">
      <c r="B9" s="62"/>
      <c r="C9" s="95"/>
      <c r="D9" s="96"/>
      <c r="E9" s="96"/>
      <c r="F9" s="96"/>
      <c r="G9" s="96"/>
      <c r="H9" s="96"/>
      <c r="I9" s="2"/>
      <c r="J9" s="2"/>
      <c r="K9" s="2"/>
    </row>
    <row r="10" spans="2:11" ht="12.75" customHeight="1">
      <c r="B10" s="62"/>
      <c r="C10" s="97" t="s">
        <v>709</v>
      </c>
      <c r="D10" s="375" t="str">
        <f>Translations!$B$104</f>
        <v>Unikālais identifikators, kas minēts Komisijas gaisa kuģu operatoru sarakstā:</v>
      </c>
      <c r="E10" s="375"/>
      <c r="F10" s="375"/>
      <c r="G10" s="375"/>
      <c r="H10" s="375"/>
      <c r="I10" s="375"/>
      <c r="J10" s="375"/>
      <c r="K10" s="375"/>
    </row>
    <row r="11" spans="2:11" ht="25.5" customHeight="1">
      <c r="B11" s="62"/>
      <c r="C11" s="95"/>
      <c r="D11" s="417" t="str">
        <f>Translations!$B$105</f>
        <v>Šo identifikatoru var atrast sarakstā, ko publicējusi Komisija atbilstoši ES ETS direktīvas 18.a panta 3. punktam.</v>
      </c>
      <c r="E11" s="417"/>
      <c r="F11" s="417"/>
      <c r="G11" s="417"/>
      <c r="H11" s="417"/>
      <c r="I11" s="441"/>
      <c r="J11" s="437"/>
      <c r="K11" s="438"/>
    </row>
    <row r="13" spans="3:13" ht="12.75" customHeight="1">
      <c r="C13" s="98" t="s">
        <v>714</v>
      </c>
      <c r="D13" s="375" t="str">
        <f>Translations!$B$106</f>
        <v>Izvēlieties primāro monitoringa plānu:</v>
      </c>
      <c r="E13" s="375"/>
      <c r="F13" s="375"/>
      <c r="G13" s="375"/>
      <c r="H13" s="375"/>
      <c r="I13" s="442"/>
      <c r="J13" s="443"/>
      <c r="K13" s="444"/>
      <c r="M13" s="249">
        <f>IF(ISBLANK(I13),"",MATCH(I13,SelectPrimaryInfoSource,0))</f>
      </c>
    </row>
    <row r="14" spans="4:11" ht="38.25" customHeight="1">
      <c r="D14" s="417" t="str">
        <f>Translations!$B$834</f>
        <v>Paskaidrojums: vairāki lauki šajā veidnē ir identiski laukiem emisiju monitoringa plāna paraugā, piemēram, informācija par adresi un gaisa kuģa floti. Lai izvairītos no nevajadzīgas ziņošanas dublēšanās, jūs varat izvēlēties emisiju monitoringa plānu vai tonnkilometru monitoringa plānu kā primāro dokumentu. Kad izdarīta izvēle, pieprasītā informācija jāieraksta tikai vienreiz izvēlētajā dokumentā.</v>
      </c>
      <c r="E14" s="426"/>
      <c r="F14" s="426"/>
      <c r="G14" s="426"/>
      <c r="H14" s="426"/>
      <c r="I14" s="426"/>
      <c r="J14" s="426"/>
      <c r="K14" s="426"/>
    </row>
    <row r="15" spans="3:13" ht="12.75" customHeight="1">
      <c r="C15" s="98" t="s">
        <v>710</v>
      </c>
      <c r="D15" s="375" t="str">
        <f>Translations!$B$108</f>
        <v>Vai šis ir jauns vai atjaunināts monitoringa plāns?</v>
      </c>
      <c r="E15" s="375"/>
      <c r="F15" s="375"/>
      <c r="G15" s="375"/>
      <c r="H15" s="375"/>
      <c r="I15" s="442"/>
      <c r="J15" s="443"/>
      <c r="K15" s="444"/>
      <c r="M15" s="249">
        <f>IF(ISBLANK(I15),"",MATCH(I15,NewUpdate,0))</f>
      </c>
    </row>
    <row r="16" spans="4:11" ht="24.75" customHeight="1">
      <c r="D16" s="417" t="str">
        <f>Translations!$B$109</f>
        <v>Piezīme: ja izmantojat šo datni, lai atjauninātu vecāku versiju, 2. iedaļas c) punktā jāizvēlas "Emisiju monitoringa plāns". Ja šis ir atjaunināts monitoringa plāns, jūsu kompetentā iestāde var atļaut visu datu vietā ierakstīt tikai jauno informāciju.</v>
      </c>
      <c r="E16" s="380"/>
      <c r="F16" s="380"/>
      <c r="G16" s="380"/>
      <c r="H16" s="380"/>
      <c r="I16" s="380"/>
      <c r="J16" s="380"/>
      <c r="K16" s="380"/>
    </row>
    <row r="17" spans="4:12" ht="12.75">
      <c r="D17" s="375" t="str">
        <f>Translations!$B$110</f>
        <v>Monitoringa plāna aktuālās versijas numurs.</v>
      </c>
      <c r="E17" s="375"/>
      <c r="F17" s="375"/>
      <c r="G17" s="375"/>
      <c r="H17" s="375"/>
      <c r="I17" s="421"/>
      <c r="J17" s="422"/>
      <c r="K17" s="423"/>
      <c r="L17" s="56"/>
    </row>
    <row r="18" spans="4:12" ht="12.75" customHeight="1">
      <c r="D18" s="431" t="str">
        <f>Translations!$B$111</f>
        <v>Piezīme: Šis numurs parādīsies arī šīs datnes sākumlapā. Tam jāatbilst 1. iedaļā ievadītajiem datiem.</v>
      </c>
      <c r="E18" s="432"/>
      <c r="F18" s="432"/>
      <c r="G18" s="432"/>
      <c r="H18" s="432"/>
      <c r="I18" s="432"/>
      <c r="J18" s="432"/>
      <c r="K18" s="432"/>
      <c r="L18" s="57"/>
    </row>
    <row r="19" spans="1:13" s="99" customFormat="1" ht="25.5" customHeight="1">
      <c r="A19" s="100"/>
      <c r="D19" s="424" t="str">
        <f>Translations!$B$788</f>
        <v>&lt;&lt;&lt; Ja 2. iedaļas c) punktā esat izvēlējies emisiju monitoringa plānu, klikšķiniet šeit, lai pārietu pie 3. iedaļas a) punkta &gt;&gt;&gt;</v>
      </c>
      <c r="E19" s="425"/>
      <c r="F19" s="425"/>
      <c r="G19" s="425"/>
      <c r="H19" s="425"/>
      <c r="I19" s="425"/>
      <c r="J19" s="425"/>
      <c r="K19" s="425"/>
      <c r="M19" s="100"/>
    </row>
    <row r="20" spans="2:11" ht="25.5" customHeight="1">
      <c r="B20" s="62"/>
      <c r="C20" s="93" t="s">
        <v>538</v>
      </c>
      <c r="D20" s="375" t="str">
        <f>Translations!$B$113</f>
        <v>Ja nosaukums atšķiras no 2. iedaļas a) punktā ievadītā, ievadiet arī gaisa kuģa operatora nosaukumu, kāds tas ir Komisijas sagatavotajā operatoru sarakstā:</v>
      </c>
      <c r="E20" s="375"/>
      <c r="F20" s="375"/>
      <c r="G20" s="375"/>
      <c r="H20" s="375"/>
      <c r="I20" s="375"/>
      <c r="J20" s="375"/>
      <c r="K20" s="375"/>
    </row>
    <row r="21" spans="2:11" ht="38.25" customHeight="1">
      <c r="B21" s="62"/>
      <c r="C21" s="95"/>
      <c r="D21" s="417" t="str">
        <f>Translations!$B$114</f>
        <v>Sarakstā redzamais gaisa kuģa operatora nosaukums atbilstoši ES ETS direktīvas 18.a panta 3. punktam var atšķirties no faktiskā gaisa kuģa operatora nosaukuma, kas ievadīts iepriekš minētajā 2. iedaļas a) punktā.</v>
      </c>
      <c r="E21" s="417"/>
      <c r="F21" s="417"/>
      <c r="G21" s="417"/>
      <c r="H21" s="417"/>
      <c r="I21" s="436"/>
      <c r="J21" s="437"/>
      <c r="K21" s="438"/>
    </row>
    <row r="23" spans="2:11" ht="25.5" customHeight="1">
      <c r="B23" s="62"/>
      <c r="C23" s="93" t="s">
        <v>692</v>
      </c>
      <c r="D23" s="375" t="str">
        <f>Translations!$B$115</f>
        <v>Ja pieejams, ievadiet unikālo ICAO identifikatoru, kas izmantots izsaukuma zīmē (call sign), ko lieto gaisa satiksmes kontroles (ATC) nolūkā:</v>
      </c>
      <c r="E23" s="375"/>
      <c r="F23" s="375"/>
      <c r="G23" s="375"/>
      <c r="H23" s="375"/>
      <c r="I23" s="375"/>
      <c r="J23" s="375"/>
      <c r="K23" s="375"/>
    </row>
    <row r="24" spans="3:11" ht="20.25" customHeight="1">
      <c r="C24" s="95"/>
      <c r="D24" s="417" t="str">
        <f>Translations!$B$116</f>
        <v>ICAO identifikatoram jābūt tam, kas norādīts ICAO lidojuma plāna 7. logā (bez lidojuma identifikācijas), kā norādīts ICAO dokumentā 8585.  Ja nenorādāt ICAO identifikatoru lidojumu plānos, izvēlieties „n/a” nolaižamajā izvēlnē un pārejiet pie 2. iedaļas g) punkta.</v>
      </c>
      <c r="E24" s="417"/>
      <c r="F24" s="417"/>
      <c r="G24" s="417"/>
      <c r="H24" s="417"/>
      <c r="I24" s="409"/>
      <c r="J24" s="410"/>
      <c r="K24" s="411"/>
    </row>
    <row r="25" spans="3:8" ht="31.5" customHeight="1">
      <c r="C25" s="95"/>
      <c r="D25" s="417"/>
      <c r="E25" s="417"/>
      <c r="F25" s="417"/>
      <c r="G25" s="417"/>
      <c r="H25" s="417"/>
    </row>
    <row r="26" spans="2:11" ht="25.5" customHeight="1">
      <c r="B26" s="62"/>
      <c r="C26" s="101" t="s">
        <v>685</v>
      </c>
      <c r="D26" s="375" t="str">
        <f>Translations!$B$117</f>
        <v>Ja ICAO identifikators, ko lieto ATC nolūkā, nav pieejams, uzrādiet jūsu ekspluatētā gaisa kuģa reģistrācijas zīmes, kas izmantotas izsaukuma zīmē (call sign), ko lieto ATC nolūkā.</v>
      </c>
      <c r="E26" s="375"/>
      <c r="F26" s="375"/>
      <c r="G26" s="375"/>
      <c r="H26" s="375"/>
      <c r="I26" s="375"/>
      <c r="J26" s="375"/>
      <c r="K26" s="375"/>
    </row>
    <row r="27" spans="2:11" ht="38.25" customHeight="1">
      <c r="B27" s="62"/>
      <c r="C27" s="95"/>
      <c r="D27" s="417" t="str">
        <f>Translations!$B$119</f>
        <v>Ja unikālais ICAO identifikators nav pieejams, ievadiet visu ekspluatēto gaisa kuģu identifikāciju ATC nolūkā (sērijas numurs), kā norādīts lidojuma plāna 7. logā.  (Atdaliet katru reģistrāciju ar semikolu.) Pretējā gadījumā ievadiet „n/a” un turpiniet.</v>
      </c>
      <c r="E27" s="417"/>
      <c r="F27" s="417"/>
      <c r="G27" s="417"/>
      <c r="H27" s="446"/>
      <c r="I27" s="409"/>
      <c r="J27" s="447"/>
      <c r="K27" s="448"/>
    </row>
    <row r="28" spans="3:11" ht="12" customHeight="1">
      <c r="C28" s="95"/>
      <c r="D28" s="102"/>
      <c r="E28" s="102"/>
      <c r="F28" s="102"/>
      <c r="G28" s="102"/>
      <c r="H28" s="102"/>
      <c r="I28" s="103"/>
      <c r="J28" s="103"/>
      <c r="K28" s="103"/>
    </row>
    <row r="29" spans="3:11" ht="12.75">
      <c r="C29" s="101" t="s">
        <v>712</v>
      </c>
      <c r="D29" s="347" t="str">
        <f>Translations!$B$120</f>
        <v>Ievadiet gaisa kuģa operatora administrējošo dalībvalsti</v>
      </c>
      <c r="E29" s="347"/>
      <c r="F29" s="347"/>
      <c r="G29" s="347"/>
      <c r="H29" s="347"/>
      <c r="I29" s="347"/>
      <c r="J29" s="347"/>
      <c r="K29" s="347"/>
    </row>
    <row r="30" spans="2:11" ht="12.75">
      <c r="B30" s="73"/>
      <c r="C30" s="104"/>
      <c r="D30" s="417" t="str">
        <f>Translations!$B$121</f>
        <v>saskaņā ar Direktīvas 18.a pantu.</v>
      </c>
      <c r="E30" s="417"/>
      <c r="F30" s="417"/>
      <c r="G30" s="417"/>
      <c r="H30" s="417"/>
      <c r="I30" s="409" t="s">
        <v>223</v>
      </c>
      <c r="J30" s="410"/>
      <c r="K30" s="411"/>
    </row>
    <row r="31" spans="2:11" ht="12.75">
      <c r="B31" s="73"/>
      <c r="C31" s="104"/>
      <c r="D31" s="105"/>
      <c r="E31" s="105"/>
      <c r="F31" s="105"/>
      <c r="G31" s="105"/>
      <c r="H31" s="105"/>
      <c r="I31" s="106"/>
      <c r="J31" s="106"/>
      <c r="K31" s="106"/>
    </row>
    <row r="32" spans="3:11" ht="12.75">
      <c r="C32" s="101" t="s">
        <v>713</v>
      </c>
      <c r="D32" s="445" t="str">
        <f>Translations!$B$122</f>
        <v>Kompetentā iestāde šajā dalībvalstī:</v>
      </c>
      <c r="E32" s="445"/>
      <c r="F32" s="445"/>
      <c r="G32" s="445"/>
      <c r="H32" s="445"/>
      <c r="I32" s="409" t="s">
        <v>223</v>
      </c>
      <c r="J32" s="410"/>
      <c r="K32" s="411"/>
    </row>
    <row r="33" spans="2:11" ht="30.75" customHeight="1">
      <c r="B33" s="73"/>
      <c r="C33" s="104"/>
      <c r="D33" s="417" t="str">
        <f>Translations!$B$123</f>
        <v>Atsevišķās dalībvalstīs ir vairākas kompetentās iestādes, kas strādā ar ES ETS attiecībā uz gaisa kuģu operatoriem. Attiecīgā gadījumā ievadiet atbilstošās iestādes nosaukumu. Pretējā gadījumā izvēlieties „n/a”.</v>
      </c>
      <c r="E33" s="417"/>
      <c r="F33" s="417"/>
      <c r="G33" s="417"/>
      <c r="H33" s="417"/>
      <c r="I33" s="418"/>
      <c r="J33" s="418"/>
      <c r="K33" s="418"/>
    </row>
    <row r="34" spans="2:11" ht="25.5" customHeight="1">
      <c r="B34" s="73"/>
      <c r="C34" s="101" t="s">
        <v>541</v>
      </c>
      <c r="D34" s="347" t="str">
        <f>Translations!$B$124</f>
        <v>Ja pieejams, ievadiet gaisa kuģa operatora apliecības (AOC) numuru un izdevēju un dalībvalsts piešķirtās darbības licences numuru un izdevēju:</v>
      </c>
      <c r="E34" s="347"/>
      <c r="F34" s="347"/>
      <c r="G34" s="347"/>
      <c r="H34" s="347"/>
      <c r="I34" s="347"/>
      <c r="J34" s="347"/>
      <c r="K34" s="347"/>
    </row>
    <row r="35" spans="3:11" ht="25.5" customHeight="1">
      <c r="C35" s="107"/>
      <c r="G35" s="419" t="str">
        <f>Translations!$B$125</f>
        <v>Gaisa kuģa operatora apliecība:</v>
      </c>
      <c r="H35" s="420"/>
      <c r="I35" s="409"/>
      <c r="J35" s="410"/>
      <c r="K35" s="411"/>
    </row>
    <row r="36" spans="7:11" ht="12.75">
      <c r="G36" s="108" t="str">
        <f>Translations!$B$126</f>
        <v>AOC izdevēja iestāde:</v>
      </c>
      <c r="H36" s="109"/>
      <c r="I36" s="409" t="s">
        <v>223</v>
      </c>
      <c r="J36" s="410"/>
      <c r="K36" s="411"/>
    </row>
    <row r="37" spans="3:11" ht="12.75">
      <c r="C37" s="107"/>
      <c r="G37" s="108" t="str">
        <f>Translations!$B$127</f>
        <v>Darbības licence:</v>
      </c>
      <c r="H37" s="109"/>
      <c r="I37" s="409"/>
      <c r="J37" s="410"/>
      <c r="K37" s="411"/>
    </row>
    <row r="38" spans="7:11" ht="12.75">
      <c r="G38" s="108" t="str">
        <f>Translations!$B$128</f>
        <v>Izdevēja iestāde:</v>
      </c>
      <c r="H38" s="109"/>
      <c r="I38" s="409" t="s">
        <v>223</v>
      </c>
      <c r="J38" s="410"/>
      <c r="K38" s="411"/>
    </row>
    <row r="39" spans="3:10" ht="12.75">
      <c r="C39" s="110"/>
      <c r="G39" s="109"/>
      <c r="H39" s="109"/>
      <c r="J39" s="111"/>
    </row>
    <row r="40" spans="3:11" ht="12.75" customHeight="1">
      <c r="C40" s="106" t="s">
        <v>542</v>
      </c>
      <c r="D40" s="347" t="str">
        <f>Translations!$B$129</f>
        <v>Ievadiet gaisa kuģa operators adresi, norādot arī pasta indeksu un valsti:</v>
      </c>
      <c r="E40" s="347"/>
      <c r="F40" s="347"/>
      <c r="G40" s="347"/>
      <c r="H40" s="347"/>
      <c r="I40" s="347"/>
      <c r="J40" s="347"/>
      <c r="K40" s="347"/>
    </row>
    <row r="41" spans="3:11" ht="12.75">
      <c r="C41" s="107"/>
      <c r="D41" s="105"/>
      <c r="E41" s="105"/>
      <c r="F41" s="105"/>
      <c r="G41" s="108" t="str">
        <f>Translations!$B$130</f>
        <v>Adrese </v>
      </c>
      <c r="H41" s="109"/>
      <c r="I41" s="409"/>
      <c r="J41" s="410"/>
      <c r="K41" s="411"/>
    </row>
    <row r="42" spans="3:11" ht="12.75">
      <c r="C42" s="107"/>
      <c r="D42" s="105"/>
      <c r="E42" s="105"/>
      <c r="F42" s="105"/>
      <c r="G42" s="108" t="str">
        <f>Translations!$B$131</f>
        <v>Adrese </v>
      </c>
      <c r="H42" s="109"/>
      <c r="I42" s="409"/>
      <c r="J42" s="410"/>
      <c r="K42" s="411"/>
    </row>
    <row r="43" spans="3:11" ht="12.75">
      <c r="C43" s="107"/>
      <c r="D43" s="105"/>
      <c r="E43" s="105"/>
      <c r="F43" s="105"/>
      <c r="G43" s="108" t="str">
        <f>Translations!$B$132</f>
        <v>Pilsēta</v>
      </c>
      <c r="H43" s="109"/>
      <c r="I43" s="409"/>
      <c r="J43" s="410"/>
      <c r="K43" s="411"/>
    </row>
    <row r="44" spans="3:11" ht="12.75">
      <c r="C44" s="107"/>
      <c r="D44" s="105"/>
      <c r="E44" s="105"/>
      <c r="F44" s="105"/>
      <c r="G44" s="108" t="str">
        <f>Translations!$B$133</f>
        <v>Novads</v>
      </c>
      <c r="H44" s="109"/>
      <c r="I44" s="409"/>
      <c r="J44" s="410"/>
      <c r="K44" s="411"/>
    </row>
    <row r="45" spans="3:11" ht="12.75">
      <c r="C45" s="107"/>
      <c r="D45" s="95"/>
      <c r="E45" s="95"/>
      <c r="F45" s="95"/>
      <c r="G45" s="108" t="str">
        <f>Translations!$B$134</f>
        <v>Pasta indekss</v>
      </c>
      <c r="H45" s="109"/>
      <c r="I45" s="409"/>
      <c r="J45" s="410"/>
      <c r="K45" s="411"/>
    </row>
    <row r="46" spans="3:11" ht="12.75">
      <c r="C46" s="107"/>
      <c r="D46" s="95"/>
      <c r="E46" s="95"/>
      <c r="F46" s="95"/>
      <c r="G46" s="108" t="str">
        <f>Translations!$B$135</f>
        <v>Valsts</v>
      </c>
      <c r="H46" s="109"/>
      <c r="I46" s="409" t="s">
        <v>223</v>
      </c>
      <c r="J46" s="410"/>
      <c r="K46" s="411"/>
    </row>
    <row r="47" spans="3:11" ht="12.75">
      <c r="C47" s="107"/>
      <c r="D47" s="95"/>
      <c r="E47" s="95"/>
      <c r="F47" s="95"/>
      <c r="G47" s="108" t="str">
        <f>Translations!$B$136</f>
        <v>E-pasta adrese</v>
      </c>
      <c r="H47" s="109"/>
      <c r="I47" s="409"/>
      <c r="J47" s="410"/>
      <c r="K47" s="411"/>
    </row>
    <row r="48" spans="3:11" ht="12.75">
      <c r="C48" s="107"/>
      <c r="D48" s="95"/>
      <c r="E48" s="95"/>
      <c r="F48" s="95"/>
      <c r="G48" s="95"/>
      <c r="H48" s="95"/>
      <c r="I48" s="95"/>
      <c r="J48" s="95"/>
      <c r="K48" s="95"/>
    </row>
    <row r="49" spans="3:11" ht="25.5" customHeight="1">
      <c r="C49" s="106" t="s">
        <v>543</v>
      </c>
      <c r="D49" s="347" t="str">
        <f>Translations!$B$137</f>
        <v>Ja tā atšķiras no iepriekš k) punktā ievadītās informācijas, ievadiet gaisa kuģa operatora kontaktadresi (tostarp pasta indeksu) administrējošajā dalībvalstī, ja tāda ir:</v>
      </c>
      <c r="E49" s="347"/>
      <c r="F49" s="347"/>
      <c r="G49" s="347"/>
      <c r="H49" s="347"/>
      <c r="I49" s="347"/>
      <c r="J49" s="347"/>
      <c r="K49" s="347"/>
    </row>
    <row r="50" spans="3:11" ht="12.75">
      <c r="C50" s="107"/>
      <c r="D50" s="48"/>
      <c r="E50" s="48"/>
      <c r="F50" s="48"/>
      <c r="G50" s="108" t="str">
        <f>Translations!$B$130</f>
        <v>Adrese </v>
      </c>
      <c r="H50" s="109"/>
      <c r="I50" s="409"/>
      <c r="J50" s="410"/>
      <c r="K50" s="411"/>
    </row>
    <row r="51" spans="3:11" ht="12.75">
      <c r="C51" s="107"/>
      <c r="D51" s="48"/>
      <c r="E51" s="48"/>
      <c r="F51" s="48"/>
      <c r="G51" s="108" t="str">
        <f>Translations!$B$131</f>
        <v>Adrese </v>
      </c>
      <c r="H51" s="109"/>
      <c r="I51" s="409"/>
      <c r="J51" s="410"/>
      <c r="K51" s="411"/>
    </row>
    <row r="52" spans="3:11" ht="12.75">
      <c r="C52" s="107"/>
      <c r="D52" s="48"/>
      <c r="E52" s="48"/>
      <c r="F52" s="48"/>
      <c r="G52" s="108" t="str">
        <f>Translations!$B$132</f>
        <v>Pilsēta</v>
      </c>
      <c r="H52" s="109"/>
      <c r="I52" s="409"/>
      <c r="J52" s="410"/>
      <c r="K52" s="411"/>
    </row>
    <row r="53" spans="3:11" ht="12.75">
      <c r="C53" s="107"/>
      <c r="D53" s="48"/>
      <c r="E53" s="48"/>
      <c r="F53" s="48"/>
      <c r="G53" s="108" t="str">
        <f>Translations!$B$133</f>
        <v>Novads</v>
      </c>
      <c r="H53" s="109"/>
      <c r="I53" s="409"/>
      <c r="J53" s="410"/>
      <c r="K53" s="411"/>
    </row>
    <row r="54" spans="3:11" ht="12.75">
      <c r="C54" s="107"/>
      <c r="D54" s="48"/>
      <c r="E54" s="48"/>
      <c r="F54" s="48"/>
      <c r="G54" s="108" t="str">
        <f>Translations!$B$134</f>
        <v>Pasta indekss</v>
      </c>
      <c r="H54" s="109"/>
      <c r="I54" s="409"/>
      <c r="J54" s="410"/>
      <c r="K54" s="411"/>
    </row>
    <row r="55" spans="3:11" ht="12.75">
      <c r="C55" s="107"/>
      <c r="D55" s="48"/>
      <c r="E55" s="48"/>
      <c r="F55" s="48"/>
      <c r="G55" s="108" t="str">
        <f>Translations!$B$135</f>
        <v>Valsts</v>
      </c>
      <c r="H55" s="109"/>
      <c r="I55" s="409" t="s">
        <v>223</v>
      </c>
      <c r="J55" s="410"/>
      <c r="K55" s="411"/>
    </row>
    <row r="56" spans="3:11" ht="12.75">
      <c r="C56" s="107"/>
      <c r="D56" s="95"/>
      <c r="E56" s="95"/>
      <c r="F56" s="95"/>
      <c r="G56" s="108" t="str">
        <f>Translations!$B$136</f>
        <v>E-pasta adrese</v>
      </c>
      <c r="H56" s="109"/>
      <c r="I56" s="409"/>
      <c r="J56" s="410"/>
      <c r="K56" s="411"/>
    </row>
    <row r="57" spans="3:11" ht="12.75">
      <c r="C57" s="107"/>
      <c r="G57" s="108"/>
      <c r="H57" s="109"/>
      <c r="I57" s="106"/>
      <c r="J57" s="106"/>
      <c r="K57" s="106"/>
    </row>
    <row r="58" spans="2:11" ht="25.5" customHeight="1">
      <c r="B58" s="62"/>
      <c r="C58" s="94" t="s">
        <v>694</v>
      </c>
      <c r="D58" s="347" t="str">
        <f>Translations!$B$138</f>
        <v>Norādiet informāciju par jūsu uzņēmuma īpašnieku struktūru un to, vai uzņēmumam ir meitasuzņēmumi vai mātesuzņēmumi</v>
      </c>
      <c r="E58" s="347"/>
      <c r="F58" s="347"/>
      <c r="G58" s="347"/>
      <c r="H58" s="347"/>
      <c r="I58" s="347"/>
      <c r="J58" s="347"/>
      <c r="K58" s="347"/>
    </row>
    <row r="59" spans="3:11" ht="38.25" customHeight="1">
      <c r="C59" s="95"/>
      <c r="D59" s="414" t="str">
        <f>Translations!$B$139</f>
        <v>Vajadzības gadījumā iekļaujiet aprakstā meitasuzņēmumu vai mātesuzņēmuma unikālo ICAO identifikatoru un norādiet šo uzņēmumu administrējošo dalībvalsti. Iesniedzot plānu, vajadzības gadījumā pievienojiet pielikumus, lai parādītu uzņēmuma īpašnieku struktūras diagrammu.</v>
      </c>
      <c r="E59" s="415"/>
      <c r="F59" s="415"/>
      <c r="G59" s="415"/>
      <c r="H59" s="415"/>
      <c r="I59" s="415"/>
      <c r="J59" s="415"/>
      <c r="K59" s="415"/>
    </row>
    <row r="60" spans="3:11" ht="38.25" customHeight="1">
      <c r="C60" s="95"/>
      <c r="D60" s="405"/>
      <c r="E60" s="406"/>
      <c r="F60" s="406"/>
      <c r="G60" s="407"/>
      <c r="H60" s="407"/>
      <c r="I60" s="407"/>
      <c r="J60" s="407"/>
      <c r="K60" s="408"/>
    </row>
    <row r="61" spans="3:11" ht="38.25" customHeight="1">
      <c r="C61" s="95"/>
      <c r="D61" s="397"/>
      <c r="E61" s="398"/>
      <c r="F61" s="398"/>
      <c r="G61" s="399"/>
      <c r="H61" s="399"/>
      <c r="I61" s="399"/>
      <c r="J61" s="399"/>
      <c r="K61" s="400"/>
    </row>
    <row r="62" spans="3:11" ht="38.25" customHeight="1">
      <c r="C62" s="95"/>
      <c r="D62" s="401"/>
      <c r="E62" s="402"/>
      <c r="F62" s="402"/>
      <c r="G62" s="403"/>
      <c r="H62" s="403"/>
      <c r="I62" s="403"/>
      <c r="J62" s="403"/>
      <c r="K62" s="404"/>
    </row>
    <row r="63" ht="4.5" customHeight="1"/>
    <row r="64" spans="4:11" ht="25.5" customHeight="1">
      <c r="D64" s="412" t="str">
        <f>Translations!$B$140</f>
        <v>Ievērojiet, ka administrējošā dalībvalsts var lūgt papildinformāciju par kontaktadresēm un uzņēmuma struktūru (skatīt darblapu „DV specifiska informācija”).</v>
      </c>
      <c r="E64" s="413"/>
      <c r="F64" s="413"/>
      <c r="G64" s="413"/>
      <c r="H64" s="413"/>
      <c r="I64" s="413"/>
      <c r="J64" s="413"/>
      <c r="K64" s="413"/>
    </row>
    <row r="66" spans="3:11" ht="12.75" customHeight="1">
      <c r="C66" s="94" t="s">
        <v>695</v>
      </c>
      <c r="D66" s="416" t="str">
        <f>Translations!$B$141</f>
        <v>Gaisa kuģu operatora darbību apraksts, uz kurām attiecas ES ETS direktīvas I pielikums</v>
      </c>
      <c r="E66" s="416"/>
      <c r="F66" s="416"/>
      <c r="G66" s="416"/>
      <c r="H66" s="416"/>
      <c r="I66" s="416"/>
      <c r="J66" s="416"/>
      <c r="K66" s="416"/>
    </row>
    <row r="67" spans="2:11" ht="25.5" customHeight="1">
      <c r="B67" s="62"/>
      <c r="C67" s="94"/>
      <c r="D67" s="414" t="str">
        <f>Translations!$B$142</f>
        <v>Norādiet, vai esat komerciāls vai nekomerciāls gaisa satiksmes operators, vai veicat regulārus, neregulārus lidojumus vai abus un vai jūsu darbība aptver tikai EEZ valstis vai arī valstis, kas nav EEZ.</v>
      </c>
      <c r="E67" s="415"/>
      <c r="F67" s="415"/>
      <c r="G67" s="415"/>
      <c r="H67" s="415"/>
      <c r="I67" s="415"/>
      <c r="J67" s="415"/>
      <c r="K67" s="415"/>
    </row>
    <row r="68" spans="3:13" ht="12.75" customHeight="1">
      <c r="C68" s="94"/>
      <c r="D68" s="106"/>
      <c r="E68" s="106"/>
      <c r="F68" s="106"/>
      <c r="G68" s="108" t="str">
        <f>Translations!$B$143</f>
        <v>Operatora statuss</v>
      </c>
      <c r="H68" s="106"/>
      <c r="I68" s="409" t="s">
        <v>223</v>
      </c>
      <c r="J68" s="410"/>
      <c r="K68" s="411"/>
      <c r="M68" s="249">
        <f>IF(ISBLANK(I68),"",MATCH(I68,opstatus,0))</f>
        <v>1</v>
      </c>
    </row>
    <row r="69" spans="4:11" ht="12.75" customHeight="1">
      <c r="D69" s="415" t="str">
        <f>Translations!$B$144</f>
        <v>Komerciāli gaisa satiksmes operatori: kā pierādījumu pievienojiet šim monitoringa plānam AOC I pielikuma kopiju.</v>
      </c>
      <c r="E69" s="415"/>
      <c r="F69" s="415"/>
      <c r="G69" s="415"/>
      <c r="H69" s="415"/>
      <c r="I69" s="415"/>
      <c r="J69" s="415"/>
      <c r="K69" s="415"/>
    </row>
    <row r="70" spans="3:11" ht="12.75" customHeight="1">
      <c r="C70" s="94"/>
      <c r="D70" s="106"/>
      <c r="E70" s="106"/>
      <c r="F70" s="106"/>
      <c r="G70" s="108" t="str">
        <f>Translations!$B$145</f>
        <v>Lidojumu regularitāte</v>
      </c>
      <c r="H70" s="106"/>
      <c r="I70" s="409" t="s">
        <v>223</v>
      </c>
      <c r="J70" s="410"/>
      <c r="K70" s="411"/>
    </row>
    <row r="71" spans="3:11" ht="12.75" customHeight="1">
      <c r="C71" s="94"/>
      <c r="D71" s="106"/>
      <c r="E71" s="106"/>
      <c r="F71" s="106"/>
      <c r="G71" s="108" t="str">
        <f>Translations!$B$146</f>
        <v>Darbības teritorija</v>
      </c>
      <c r="H71" s="106"/>
      <c r="I71" s="409" t="s">
        <v>223</v>
      </c>
      <c r="J71" s="410"/>
      <c r="K71" s="411"/>
    </row>
    <row r="72" spans="3:11" ht="12.75" customHeight="1">
      <c r="C72" s="94" t="s">
        <v>686</v>
      </c>
      <c r="D72" s="434" t="str">
        <f>Translations!$B$147</f>
        <v>Nepieciešamības gadījumā sniedziet plašāku savu darbību aprakstu.</v>
      </c>
      <c r="E72" s="434"/>
      <c r="F72" s="434"/>
      <c r="G72" s="434"/>
      <c r="H72" s="434"/>
      <c r="I72" s="434"/>
      <c r="J72" s="434"/>
      <c r="K72" s="434"/>
    </row>
    <row r="73" spans="3:11" ht="38.25" customHeight="1">
      <c r="C73" s="95"/>
      <c r="D73" s="405"/>
      <c r="E73" s="406"/>
      <c r="F73" s="406"/>
      <c r="G73" s="407"/>
      <c r="H73" s="407"/>
      <c r="I73" s="407"/>
      <c r="J73" s="407"/>
      <c r="K73" s="408"/>
    </row>
    <row r="74" spans="3:11" ht="38.25" customHeight="1">
      <c r="C74" s="95"/>
      <c r="D74" s="397"/>
      <c r="E74" s="398"/>
      <c r="F74" s="398"/>
      <c r="G74" s="399"/>
      <c r="H74" s="399"/>
      <c r="I74" s="399"/>
      <c r="J74" s="399"/>
      <c r="K74" s="400"/>
    </row>
    <row r="75" spans="3:11" ht="38.25" customHeight="1">
      <c r="C75" s="95"/>
      <c r="D75" s="401"/>
      <c r="E75" s="402"/>
      <c r="F75" s="402"/>
      <c r="G75" s="403"/>
      <c r="H75" s="403"/>
      <c r="I75" s="403"/>
      <c r="J75" s="403"/>
      <c r="K75" s="404"/>
    </row>
    <row r="76" spans="3:10" ht="12.75">
      <c r="C76" s="110"/>
      <c r="G76" s="109"/>
      <c r="H76" s="109"/>
      <c r="J76" s="111"/>
    </row>
    <row r="77" spans="3:11" ht="15.75">
      <c r="C77" s="113">
        <v>3</v>
      </c>
      <c r="D77" s="435" t="str">
        <f>Translations!$B$148</f>
        <v> Kontaktinformācija un adrese</v>
      </c>
      <c r="E77" s="435"/>
      <c r="F77" s="435"/>
      <c r="G77" s="435"/>
      <c r="H77" s="435"/>
      <c r="I77" s="435"/>
      <c r="J77" s="435"/>
      <c r="K77" s="435"/>
    </row>
    <row r="78" spans="3:11" ht="12.75">
      <c r="C78" s="115"/>
      <c r="D78" s="115"/>
      <c r="E78" s="115"/>
      <c r="F78" s="115"/>
      <c r="G78" s="115"/>
      <c r="H78" s="115"/>
      <c r="I78" s="115"/>
      <c r="J78" s="115"/>
      <c r="K78" s="115"/>
    </row>
    <row r="79" spans="3:11" ht="12.75">
      <c r="C79" s="94" t="s">
        <v>706</v>
      </c>
      <c r="D79" s="433" t="str">
        <f>Translations!$B$149</f>
        <v>Ar ko mēs varam sazināties saistībā ar jūsu monitoringa plānu?</v>
      </c>
      <c r="E79" s="433"/>
      <c r="F79" s="433"/>
      <c r="G79" s="433"/>
      <c r="H79" s="433"/>
      <c r="I79" s="433"/>
      <c r="J79" s="433"/>
      <c r="K79" s="433"/>
    </row>
    <row r="80" spans="3:11" ht="25.5" customHeight="1">
      <c r="C80" s="95"/>
      <c r="D80" s="415" t="str">
        <f>Translations!$B$150</f>
        <v>Tādējādi mēs varēsim sazināties ar konkrētu personu, kurai varēs tieši uzdot jebkuru jautājumu saistībā ar jūsu monitoringa plānu. Norādītajai personai ir jābūt pilnvarotai rīkoties jūsu vārdā. Tas var būt pārstāvis, kas darbojas gaisa kuģa operatora vārdā.</v>
      </c>
      <c r="E80" s="415"/>
      <c r="F80" s="415"/>
      <c r="G80" s="415"/>
      <c r="H80" s="415"/>
      <c r="I80" s="415"/>
      <c r="J80" s="415"/>
      <c r="K80" s="415"/>
    </row>
    <row r="81" spans="3:11" ht="12.75">
      <c r="C81" s="112"/>
      <c r="D81" s="3"/>
      <c r="E81" s="3"/>
      <c r="F81" s="3"/>
      <c r="G81" s="3"/>
      <c r="H81" s="3"/>
      <c r="I81" s="3"/>
      <c r="J81" s="3"/>
      <c r="K81" s="3"/>
    </row>
    <row r="82" spans="3:11" ht="12.75">
      <c r="C82" s="95"/>
      <c r="E82" s="95"/>
      <c r="G82" s="94" t="str">
        <f>Translations!$B$151</f>
        <v>Uzruna:</v>
      </c>
      <c r="I82" s="409" t="s">
        <v>223</v>
      </c>
      <c r="J82" s="410"/>
      <c r="K82" s="411"/>
    </row>
    <row r="83" spans="3:11" ht="12.75">
      <c r="C83" s="95"/>
      <c r="E83" s="95"/>
      <c r="G83" s="94" t="str">
        <f>Translations!$B$152</f>
        <v>Vārds:</v>
      </c>
      <c r="I83" s="409"/>
      <c r="J83" s="410"/>
      <c r="K83" s="411"/>
    </row>
    <row r="84" spans="3:11" ht="12.75">
      <c r="C84" s="95"/>
      <c r="E84" s="95"/>
      <c r="G84" s="94" t="str">
        <f>Translations!$B$153</f>
        <v>Uzvārds:</v>
      </c>
      <c r="I84" s="409"/>
      <c r="J84" s="410"/>
      <c r="K84" s="411"/>
    </row>
    <row r="85" spans="3:11" ht="12.75">
      <c r="C85" s="95"/>
      <c r="E85" s="95"/>
      <c r="F85" s="95"/>
      <c r="G85" s="93" t="str">
        <f>Translations!$B$154</f>
        <v>Amata nosaukums:</v>
      </c>
      <c r="I85" s="409"/>
      <c r="J85" s="410"/>
      <c r="K85" s="411"/>
    </row>
    <row r="86" spans="3:8" ht="12.75">
      <c r="C86" s="95"/>
      <c r="E86" s="95"/>
      <c r="F86" s="95"/>
      <c r="G86" s="93" t="str">
        <f>Translations!$B$155</f>
        <v>Organizācijas nosaukums (ja darbojas gaisa kuģa operatora vārdā):</v>
      </c>
      <c r="H86" s="95"/>
    </row>
    <row r="87" spans="2:11" ht="12.75">
      <c r="B87" s="73"/>
      <c r="C87" s="116"/>
      <c r="E87" s="117"/>
      <c r="F87" s="117"/>
      <c r="G87" s="97"/>
      <c r="H87" s="73"/>
      <c r="I87" s="409"/>
      <c r="J87" s="410"/>
      <c r="K87" s="411"/>
    </row>
    <row r="88" spans="3:11" ht="12.75">
      <c r="C88" s="95"/>
      <c r="E88" s="95"/>
      <c r="F88" s="95"/>
      <c r="G88" s="93" t="str">
        <f>Translations!$B$156</f>
        <v>Tālruņa numurs:</v>
      </c>
      <c r="I88" s="409"/>
      <c r="J88" s="410"/>
      <c r="K88" s="411"/>
    </row>
    <row r="89" spans="3:11" ht="12.75">
      <c r="C89" s="115"/>
      <c r="E89" s="95"/>
      <c r="F89" s="95"/>
      <c r="G89" s="93" t="str">
        <f>Translations!$B$157</f>
        <v>E-pasta adrese:</v>
      </c>
      <c r="I89" s="409"/>
      <c r="J89" s="410"/>
      <c r="K89" s="411"/>
    </row>
    <row r="90" spans="2:11" ht="3.75" customHeight="1">
      <c r="B90" s="73"/>
      <c r="C90" s="116"/>
      <c r="D90" s="97"/>
      <c r="E90" s="117"/>
      <c r="F90" s="117"/>
      <c r="G90" s="73"/>
      <c r="H90" s="73"/>
      <c r="I90" s="118"/>
      <c r="J90" s="118"/>
      <c r="K90" s="118"/>
    </row>
    <row r="91" spans="4:11" ht="18.75" customHeight="1">
      <c r="D91" s="429" t="str">
        <f>Translations!$B$158</f>
        <v>&lt;&lt;&lt; Ja 2. iedaļas c) punktā esat izvēlējies tonnkilometru monitoringa plānu, klikšķiniet šeit, lai pārietu pie 4. iedaļas &gt;&gt;&gt;</v>
      </c>
      <c r="E91" s="429"/>
      <c r="F91" s="429"/>
      <c r="G91" s="429"/>
      <c r="H91" s="430"/>
      <c r="I91" s="430"/>
      <c r="J91" s="430"/>
      <c r="K91" s="430"/>
    </row>
    <row r="92" spans="2:11" ht="3.75" customHeight="1">
      <c r="B92" s="73"/>
      <c r="C92" s="116"/>
      <c r="D92" s="97"/>
      <c r="E92" s="117"/>
      <c r="F92" s="117"/>
      <c r="G92" s="73"/>
      <c r="H92" s="73"/>
      <c r="I92" s="118"/>
      <c r="J92" s="118"/>
      <c r="K92" s="118"/>
    </row>
    <row r="93" spans="2:4" ht="12.75">
      <c r="B93" s="73"/>
      <c r="C93" s="93" t="s">
        <v>709</v>
      </c>
      <c r="D93" s="93" t="str">
        <f>Translations!$B$159</f>
        <v>Ievadiet adresi korespondencei</v>
      </c>
    </row>
    <row r="94" spans="2:11" ht="25.5" customHeight="1">
      <c r="B94" s="119"/>
      <c r="C94" s="120"/>
      <c r="D94" s="428" t="str">
        <f>Translations!$B$161</f>
        <v>Jānorāda adrese paziņojumu un citu dokumentu saņemšanai saskaņā vai saistībā ar ES Emisijas kvotu tirdzniecības sistēmu. Norādiet elektronisku adresi un attiecīgā gadījumā pasta adresi administrējošajā dalībvalstī.</v>
      </c>
      <c r="E94" s="428"/>
      <c r="F94" s="428"/>
      <c r="G94" s="428"/>
      <c r="H94" s="428"/>
      <c r="I94" s="428"/>
      <c r="J94" s="428"/>
      <c r="K94" s="428"/>
    </row>
    <row r="95" spans="2:11" ht="12.75">
      <c r="B95" s="73"/>
      <c r="C95" s="121"/>
      <c r="G95" s="93" t="str">
        <f>Translations!$B$151</f>
        <v>Uzruna:</v>
      </c>
      <c r="H95" s="122"/>
      <c r="I95" s="409" t="s">
        <v>223</v>
      </c>
      <c r="J95" s="410"/>
      <c r="K95" s="411"/>
    </row>
    <row r="96" spans="2:11" ht="12.75">
      <c r="B96" s="73"/>
      <c r="C96" s="121"/>
      <c r="D96" s="93"/>
      <c r="E96" s="95"/>
      <c r="G96" s="93" t="str">
        <f>Translations!$B$152</f>
        <v>Vārds:</v>
      </c>
      <c r="H96" s="122"/>
      <c r="I96" s="409"/>
      <c r="J96" s="410"/>
      <c r="K96" s="411"/>
    </row>
    <row r="97" spans="2:11" ht="12.75">
      <c r="B97" s="73"/>
      <c r="C97" s="121"/>
      <c r="D97" s="93"/>
      <c r="E97" s="95"/>
      <c r="G97" s="93" t="str">
        <f>Translations!$B$153</f>
        <v>Uzvārds:</v>
      </c>
      <c r="H97" s="122"/>
      <c r="I97" s="409"/>
      <c r="J97" s="410"/>
      <c r="K97" s="411"/>
    </row>
    <row r="98" spans="2:11" ht="12.75">
      <c r="B98" s="73"/>
      <c r="C98" s="123"/>
      <c r="E98" s="95"/>
      <c r="G98" s="93" t="str">
        <f>Translations!$B$157</f>
        <v>E-pasta adrese:</v>
      </c>
      <c r="H98" s="122"/>
      <c r="I98" s="409"/>
      <c r="J98" s="410"/>
      <c r="K98" s="411"/>
    </row>
    <row r="99" spans="3:11" ht="12.75">
      <c r="C99" s="95"/>
      <c r="E99" s="95"/>
      <c r="F99" s="95"/>
      <c r="G99" s="93" t="str">
        <f>Translations!$B$156</f>
        <v>Tālruņa numurs:</v>
      </c>
      <c r="I99" s="409"/>
      <c r="J99" s="410"/>
      <c r="K99" s="411"/>
    </row>
    <row r="100" spans="2:11" ht="12.75">
      <c r="B100" s="73"/>
      <c r="C100" s="121"/>
      <c r="G100" s="124" t="str">
        <f>Translations!$B$162</f>
        <v>Adrese:</v>
      </c>
      <c r="H100" s="124"/>
      <c r="I100" s="409"/>
      <c r="J100" s="410"/>
      <c r="K100" s="411"/>
    </row>
    <row r="101" spans="2:11" ht="12.75">
      <c r="B101" s="73"/>
      <c r="C101" s="125"/>
      <c r="G101" s="124" t="str">
        <f>Translations!$B$163</f>
        <v>Adrese:</v>
      </c>
      <c r="H101" s="124"/>
      <c r="I101" s="409"/>
      <c r="J101" s="410"/>
      <c r="K101" s="411"/>
    </row>
    <row r="102" spans="2:11" ht="12.75">
      <c r="B102" s="73"/>
      <c r="C102" s="125"/>
      <c r="G102" s="124" t="str">
        <f>Translations!$B$164</f>
        <v>Pilsēta:</v>
      </c>
      <c r="H102" s="124"/>
      <c r="I102" s="409"/>
      <c r="J102" s="410"/>
      <c r="K102" s="411"/>
    </row>
    <row r="103" spans="2:11" ht="12.75">
      <c r="B103" s="73"/>
      <c r="C103" s="125"/>
      <c r="G103" s="124" t="str">
        <f>Translations!$B$165</f>
        <v>Novads:</v>
      </c>
      <c r="H103" s="124"/>
      <c r="I103" s="409"/>
      <c r="J103" s="410"/>
      <c r="K103" s="411"/>
    </row>
    <row r="104" spans="2:11" ht="12.75">
      <c r="B104" s="73"/>
      <c r="C104" s="125"/>
      <c r="G104" s="124" t="str">
        <f>Translations!$B$166</f>
        <v>Pasta indekss:</v>
      </c>
      <c r="H104" s="124"/>
      <c r="I104" s="409"/>
      <c r="J104" s="410"/>
      <c r="K104" s="411"/>
    </row>
    <row r="105" spans="2:11" ht="12.75">
      <c r="B105" s="73"/>
      <c r="C105" s="125"/>
      <c r="G105" s="124" t="str">
        <f>Translations!$B$167</f>
        <v>Valsts:</v>
      </c>
      <c r="H105" s="124"/>
      <c r="I105" s="409" t="s">
        <v>223</v>
      </c>
      <c r="J105" s="410"/>
      <c r="K105" s="411"/>
    </row>
    <row r="106" spans="2:11" ht="12.75">
      <c r="B106" s="73"/>
      <c r="C106" s="125"/>
      <c r="D106" s="93"/>
      <c r="E106" s="95"/>
      <c r="F106" s="95"/>
      <c r="G106" s="126"/>
      <c r="H106" s="126"/>
      <c r="I106" s="118"/>
      <c r="J106" s="118"/>
      <c r="K106" s="118"/>
    </row>
    <row r="107" spans="4:8" ht="12.75">
      <c r="D107" s="427" t="str">
        <f>Translations!$B$168</f>
        <v>&lt;&lt;&lt; Klikšķiniet šeit, lai pārietu pie nākamās iedaļas &gt;&gt;&gt;</v>
      </c>
      <c r="E107" s="427"/>
      <c r="F107" s="427"/>
      <c r="G107" s="427"/>
      <c r="H107" s="427"/>
    </row>
    <row r="115" ht="15.75">
      <c r="B115" s="127"/>
    </row>
  </sheetData>
  <sheetProtection sheet="1" objects="1" scenarios="1" formatCells="0" formatColumns="0" formatRows="0"/>
  <mergeCells count="94">
    <mergeCell ref="D17:H17"/>
    <mergeCell ref="D11:H11"/>
    <mergeCell ref="I32:K32"/>
    <mergeCell ref="D32:H32"/>
    <mergeCell ref="I13:K13"/>
    <mergeCell ref="D13:H13"/>
    <mergeCell ref="D27:H27"/>
    <mergeCell ref="D26:K26"/>
    <mergeCell ref="I27:K27"/>
    <mergeCell ref="D24:H25"/>
    <mergeCell ref="I24:K24"/>
    <mergeCell ref="C3:K3"/>
    <mergeCell ref="I21:K21"/>
    <mergeCell ref="I7:K7"/>
    <mergeCell ref="D10:K10"/>
    <mergeCell ref="D7:G7"/>
    <mergeCell ref="I11:K11"/>
    <mergeCell ref="D15:H15"/>
    <mergeCell ref="I15:K15"/>
    <mergeCell ref="D20:K20"/>
    <mergeCell ref="D18:K18"/>
    <mergeCell ref="D79:K79"/>
    <mergeCell ref="D69:K69"/>
    <mergeCell ref="I101:K101"/>
    <mergeCell ref="I82:K82"/>
    <mergeCell ref="I100:K100"/>
    <mergeCell ref="I70:K70"/>
    <mergeCell ref="D72:K72"/>
    <mergeCell ref="D77:K77"/>
    <mergeCell ref="I42:K42"/>
    <mergeCell ref="I103:K103"/>
    <mergeCell ref="I99:K99"/>
    <mergeCell ref="D94:K94"/>
    <mergeCell ref="D75:K75"/>
    <mergeCell ref="D80:K80"/>
    <mergeCell ref="I88:K88"/>
    <mergeCell ref="I87:K87"/>
    <mergeCell ref="D91:K91"/>
    <mergeCell ref="I89:K89"/>
    <mergeCell ref="I85:K85"/>
    <mergeCell ref="D107:H107"/>
    <mergeCell ref="I95:K95"/>
    <mergeCell ref="I96:K96"/>
    <mergeCell ref="I83:K83"/>
    <mergeCell ref="I84:K84"/>
    <mergeCell ref="I104:K104"/>
    <mergeCell ref="I97:K97"/>
    <mergeCell ref="I105:K105"/>
    <mergeCell ref="I98:K98"/>
    <mergeCell ref="I102:K102"/>
    <mergeCell ref="D49:K49"/>
    <mergeCell ref="I56:K56"/>
    <mergeCell ref="I53:K53"/>
    <mergeCell ref="I52:K52"/>
    <mergeCell ref="I54:K54"/>
    <mergeCell ref="I55:K55"/>
    <mergeCell ref="D60:K60"/>
    <mergeCell ref="I43:K43"/>
    <mergeCell ref="I44:K44"/>
    <mergeCell ref="I45:K45"/>
    <mergeCell ref="I46:K46"/>
    <mergeCell ref="I47:K47"/>
    <mergeCell ref="I50:K50"/>
    <mergeCell ref="I51:K51"/>
    <mergeCell ref="D59:K59"/>
    <mergeCell ref="D58:K58"/>
    <mergeCell ref="D8:K8"/>
    <mergeCell ref="I17:K17"/>
    <mergeCell ref="D30:H30"/>
    <mergeCell ref="I37:K37"/>
    <mergeCell ref="D21:H21"/>
    <mergeCell ref="D19:K19"/>
    <mergeCell ref="D23:K23"/>
    <mergeCell ref="D14:K14"/>
    <mergeCell ref="D16:K16"/>
    <mergeCell ref="D29:K29"/>
    <mergeCell ref="I30:K30"/>
    <mergeCell ref="D34:K34"/>
    <mergeCell ref="I41:K41"/>
    <mergeCell ref="I35:K35"/>
    <mergeCell ref="I38:K38"/>
    <mergeCell ref="D40:K40"/>
    <mergeCell ref="D33:K33"/>
    <mergeCell ref="I36:K36"/>
    <mergeCell ref="G35:H35"/>
    <mergeCell ref="D61:K61"/>
    <mergeCell ref="D62:K62"/>
    <mergeCell ref="D73:K73"/>
    <mergeCell ref="D74:K74"/>
    <mergeCell ref="I71:K71"/>
    <mergeCell ref="D64:K64"/>
    <mergeCell ref="I68:K68"/>
    <mergeCell ref="D67:K67"/>
    <mergeCell ref="D66:K66"/>
  </mergeCells>
  <conditionalFormatting sqref="D27:H27">
    <cfRule type="expression" priority="5" dxfId="4" stopIfTrue="1">
      <formula>IF(I24="",0,IF(I24="n/a",0,1))</formula>
    </cfRule>
  </conditionalFormatting>
  <conditionalFormatting sqref="D60:F60 I41:K47 I35:K38 I24:K24 I32:K32 I30:K30 I21:K21 I50:K56 I68:K68 I70:K71 I95:I105">
    <cfRule type="expression" priority="6" dxfId="0" stopIfTrue="1">
      <formula>(CNTR_PrimaryMP=2)</formula>
    </cfRule>
  </conditionalFormatting>
  <conditionalFormatting sqref="I27">
    <cfRule type="expression" priority="7" dxfId="0" stopIfTrue="1">
      <formula>(CNTR_PrimaryMP=2)</formula>
    </cfRule>
    <cfRule type="expression" priority="8" dxfId="0" stopIfTrue="1">
      <formula>IF($I$24="",0,IF($I$24="n/a",0,1))</formula>
    </cfRule>
  </conditionalFormatting>
  <conditionalFormatting sqref="D69:K69">
    <cfRule type="expression" priority="9" dxfId="4" stopIfTrue="1">
      <formula>(CNTR_Commercial=3)</formula>
    </cfRule>
    <cfRule type="expression" priority="10" dxfId="10" stopIfTrue="1">
      <formula>(CNTR_Commercial=2)</formula>
    </cfRule>
  </conditionalFormatting>
  <conditionalFormatting sqref="D91:K91 D19">
    <cfRule type="expression" priority="11" dxfId="4" stopIfTrue="1">
      <formula>(CNTR_PrimaryMP=1)</formula>
    </cfRule>
  </conditionalFormatting>
  <conditionalFormatting sqref="D61:F62">
    <cfRule type="expression" priority="3" dxfId="0" stopIfTrue="1">
      <formula>(CNTR_PrimaryMP=2)</formula>
    </cfRule>
  </conditionalFormatting>
  <conditionalFormatting sqref="D73:F73">
    <cfRule type="expression" priority="2" dxfId="0" stopIfTrue="1">
      <formula>($M$13=2)</formula>
    </cfRule>
  </conditionalFormatting>
  <conditionalFormatting sqref="D74:F75">
    <cfRule type="expression" priority="1" dxfId="0" stopIfTrue="1">
      <formula>($M$13=2)</formula>
    </cfRule>
  </conditionalFormatting>
  <dataValidations count="11">
    <dataValidation type="list" allowBlank="1" showInputMessage="1" showErrorMessage="1" sqref="I105:K105 I55:K55 I46:K46">
      <formula1>worldcountries</formula1>
    </dataValidation>
    <dataValidation type="list" allowBlank="1" showInputMessage="1" showErrorMessage="1" sqref="I95:K95 I82">
      <formula1>Title</formula1>
    </dataValidation>
    <dataValidation type="list" allowBlank="1" showInputMessage="1" showErrorMessage="1" sqref="I68:K68">
      <formula1>opstatus</formula1>
    </dataValidation>
    <dataValidation type="list" allowBlank="1" showInputMessage="1" showErrorMessage="1" sqref="I70:K70">
      <formula1>flighttypes</formula1>
    </dataValidation>
    <dataValidation type="list" allowBlank="1" showInputMessage="1" showErrorMessage="1" sqref="I71:K71">
      <formula1>operationsscope</formula1>
    </dataValidation>
    <dataValidation type="list" allowBlank="1" showInputMessage="1" showErrorMessage="1" sqref="I30:K30">
      <formula1>memberstates</formula1>
    </dataValidation>
    <dataValidation type="list" allowBlank="1" showInputMessage="1" showErrorMessage="1" sqref="I38:K38 I36:K36">
      <formula1>aviationauthorities</formula1>
    </dataValidation>
    <dataValidation type="list" allowBlank="1" showInputMessage="1" showErrorMessage="1" sqref="I24:K24 I27">
      <formula1>notapplicable</formula1>
    </dataValidation>
    <dataValidation type="list" allowBlank="1" showInputMessage="1" showErrorMessage="1" sqref="I32:K32">
      <formula1>CompetentAuthorities</formula1>
    </dataValidation>
    <dataValidation type="list" allowBlank="1" showInputMessage="1" showErrorMessage="1" sqref="I13:K13">
      <formula1>SelectPrimaryInfoSource</formula1>
    </dataValidation>
    <dataValidation type="list" allowBlank="1" showInputMessage="1" showErrorMessage="1" sqref="I15:K15">
      <formula1>NewUpdate</formula1>
    </dataValidation>
  </dataValidations>
  <hyperlinks>
    <hyperlink ref="D107:H107" location="'Emission sources'!A1" display="&lt;&lt;&lt; Click here to proceed to section 4 &quot;Emission sources&quot; &gt;&gt;&gt;"/>
    <hyperlink ref="D19:G19" location="'Identification and description'!H74" display="'Identification and description'!H74"/>
    <hyperlink ref="D91:G91" location="'Tonne-kilometres'!A1" display="'Tonne-kilometres'!A1"/>
    <hyperlink ref="D91:K91" location="'Emission sources'!A1" display="&lt;&lt;&lt; If you have selected the t-km monitoring plan under 2(c), click here to proceed to section 5 &gt;&gt;&gt;"/>
  </hyperlinks>
  <printOptions/>
  <pageMargins left="0.7874015748031497" right="0.7874015748031497" top="0.7874015748031497" bottom="0.7874015748031497" header="0.3937007874015748" footer="0.3937007874015748"/>
  <pageSetup fitToHeight="4" fitToWidth="1" horizontalDpi="600" verticalDpi="600" orientation="portrait" paperSize="9" scale="10" r:id="rId1"/>
  <headerFooter alignWithMargins="0">
    <oddHeader>&amp;L&amp;F, &amp;A&amp;R&amp;D, &amp;T</oddHeader>
    <oddFooter>&amp;C&amp;P / &amp;N</oddFooter>
  </headerFooter>
  <rowBreaks count="2" manualBreakCount="2">
    <brk id="48" max="255" man="1"/>
    <brk id="7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RBI83"/>
  <sheetViews>
    <sheetView showGridLines="0" zoomScaleSheetLayoutView="100" zoomScalePageLayoutView="0" workbookViewId="0" topLeftCell="B2">
      <selection activeCell="D75" sqref="D75:K75"/>
    </sheetView>
  </sheetViews>
  <sheetFormatPr defaultColWidth="10.7109375" defaultRowHeight="12.75"/>
  <cols>
    <col min="1" max="1" width="3.28125" style="100" hidden="1" customWidth="1"/>
    <col min="2" max="2" width="3.28125" style="99" customWidth="1"/>
    <col min="3" max="3" width="4.140625" style="99" customWidth="1"/>
    <col min="4" max="9" width="10.7109375" style="99" customWidth="1"/>
    <col min="10" max="14" width="6.7109375" style="99" customWidth="1"/>
    <col min="15" max="15" width="4.7109375" style="79" customWidth="1"/>
    <col min="16" max="16" width="10.7109375" style="100" hidden="1" customWidth="1"/>
    <col min="17" max="16384" width="10.7109375" style="99" customWidth="1"/>
  </cols>
  <sheetData>
    <row r="1" spans="1:16" s="100" customFormat="1" ht="12.75" hidden="1">
      <c r="A1" s="100" t="s">
        <v>894</v>
      </c>
      <c r="P1" s="100" t="s">
        <v>894</v>
      </c>
    </row>
    <row r="2" ht="12.75"/>
    <row r="3" spans="3:16" ht="18" customHeight="1">
      <c r="C3" s="473" t="str">
        <f>Translations!$B$169</f>
        <v>EMISIJAS AVOTI un FLOTES RAKSTUROJUMS</v>
      </c>
      <c r="D3" s="473"/>
      <c r="E3" s="473"/>
      <c r="F3" s="473"/>
      <c r="G3" s="328"/>
      <c r="H3" s="328"/>
      <c r="I3" s="328"/>
      <c r="J3" s="2"/>
      <c r="K3" s="2"/>
      <c r="L3" s="2"/>
      <c r="M3" s="2"/>
      <c r="N3" s="2"/>
      <c r="P3" s="128" t="s">
        <v>697</v>
      </c>
    </row>
    <row r="4" spans="3:14" ht="18" customHeight="1">
      <c r="C4" s="1"/>
      <c r="D4" s="1"/>
      <c r="E4" s="1"/>
      <c r="F4" s="1"/>
      <c r="G4" s="1"/>
      <c r="H4" s="1"/>
      <c r="I4" s="1"/>
      <c r="J4" s="1"/>
      <c r="K4" s="1"/>
      <c r="L4" s="1"/>
      <c r="M4" s="1"/>
      <c r="N4" s="1"/>
    </row>
    <row r="5" spans="3:15" ht="15.75">
      <c r="C5" s="114">
        <v>4</v>
      </c>
      <c r="D5" s="114" t="str">
        <f>Translations!$B$170</f>
        <v>Informācija par jūsu darbībām</v>
      </c>
      <c r="E5" s="114"/>
      <c r="F5" s="114"/>
      <c r="G5" s="114"/>
      <c r="H5" s="114"/>
      <c r="I5" s="114"/>
      <c r="J5" s="114"/>
      <c r="K5" s="114"/>
      <c r="L5" s="114"/>
      <c r="M5" s="114"/>
      <c r="N5" s="114"/>
      <c r="O5" s="129"/>
    </row>
    <row r="6" spans="1:16" s="131" customFormat="1" ht="15.75">
      <c r="A6" s="233"/>
      <c r="B6" s="117"/>
      <c r="C6" s="130"/>
      <c r="D6" s="130"/>
      <c r="E6" s="130"/>
      <c r="F6" s="130"/>
      <c r="G6" s="130"/>
      <c r="H6" s="130"/>
      <c r="N6" s="130"/>
      <c r="O6" s="130"/>
      <c r="P6" s="100"/>
    </row>
    <row r="7" spans="1:16" s="131" customFormat="1" ht="15.75">
      <c r="A7" s="233"/>
      <c r="C7" s="130"/>
      <c r="D7" s="130" t="str">
        <f>Translations!$B$171</f>
        <v>Plāna 2. iedaļas c) punktā izvēlējāties:</v>
      </c>
      <c r="E7" s="130"/>
      <c r="H7" s="458" t="str">
        <f>IF(ISBLANK('Identification and description'!$I$13),"---",'Identification and description'!$I$13)</f>
        <v>---</v>
      </c>
      <c r="I7" s="459"/>
      <c r="J7" s="460"/>
      <c r="K7" s="460"/>
      <c r="L7" s="460"/>
      <c r="M7" s="461"/>
      <c r="N7" s="462"/>
      <c r="O7" s="130"/>
      <c r="P7" s="132"/>
    </row>
    <row r="8" spans="1:16" s="131" customFormat="1" ht="15.75">
      <c r="A8" s="233"/>
      <c r="C8" s="130"/>
      <c r="D8" s="133"/>
      <c r="E8" s="133"/>
      <c r="F8" s="133"/>
      <c r="G8" s="133"/>
      <c r="H8" s="133"/>
      <c r="I8" s="133"/>
      <c r="J8" s="133"/>
      <c r="K8" s="133"/>
      <c r="L8" s="133"/>
      <c r="M8" s="133"/>
      <c r="N8" s="133"/>
      <c r="O8" s="130"/>
      <c r="P8" s="134"/>
    </row>
    <row r="9" spans="1:16" s="79" customFormat="1" ht="15.75" customHeight="1">
      <c r="A9" s="100"/>
      <c r="B9" s="17"/>
      <c r="C9" s="94" t="s">
        <v>706</v>
      </c>
      <c r="D9" s="416" t="str">
        <f>Translations!$B$172</f>
        <v>Iesniedziet to gaisa kuģu tipu sarakstu, kurus ekspluatē monitoringa plāna iesniegšanas laikā.</v>
      </c>
      <c r="E9" s="416"/>
      <c r="F9" s="416"/>
      <c r="G9" s="416"/>
      <c r="H9" s="416"/>
      <c r="I9" s="416"/>
      <c r="J9" s="426"/>
      <c r="K9" s="426"/>
      <c r="L9" s="426"/>
      <c r="M9" s="426"/>
      <c r="N9" s="426"/>
      <c r="O9" s="129"/>
      <c r="P9" s="132"/>
    </row>
    <row r="10" spans="1:16" s="79" customFormat="1" ht="38.25" customHeight="1">
      <c r="A10" s="100"/>
      <c r="B10" s="62"/>
      <c r="C10" s="94"/>
      <c r="D10" s="469" t="str">
        <f>Translations!$B$173</f>
        <v>Sarakstā jānorāda visi gaisa kuģu tipi (ar ICAO gaisa kuģa tipa identifikatoru — DOC8643), kurus jūs ekspluatējat monitoringa plāna iesniegšanas laikā, un gaisa kuģu skaits pa tipiem, tostarp īpašumā esošie un nomātie gaisa kuģi. Jāuzskaita tikai tie gaisa kuģu tipi, kurus izmanto darbībās, uz kurām attiecas ES ETS Direktīvas I pielikums.</v>
      </c>
      <c r="E10" s="469"/>
      <c r="F10" s="469"/>
      <c r="G10" s="469"/>
      <c r="H10" s="469"/>
      <c r="I10" s="469"/>
      <c r="J10" s="426"/>
      <c r="K10" s="426"/>
      <c r="L10" s="426"/>
      <c r="M10" s="426"/>
      <c r="N10" s="426"/>
      <c r="O10" s="129"/>
      <c r="P10" s="132"/>
    </row>
    <row r="11" spans="1:16" s="79" customFormat="1" ht="25.5" customHeight="1">
      <c r="A11" s="100"/>
      <c r="B11" s="62"/>
      <c r="C11" s="94"/>
      <c r="D11" s="469" t="str">
        <f>Translations!$B$174</f>
        <v>Varat izmantot otro sleju, lai precīzāk norādītu šī gaisa kuģa tipa apakštipu, ja tas ir nepieciešams, lai definētu monitoringa metodoloģiju. Tas var noderēt, piem., ja ir dažādas gaisa kuģī esošas mērīšanas sistēmas, dažādas datu pārraides sistēmas (piem., ACARS) utt.</v>
      </c>
      <c r="E11" s="469"/>
      <c r="F11" s="469"/>
      <c r="G11" s="469"/>
      <c r="H11" s="469"/>
      <c r="I11" s="469"/>
      <c r="J11" s="426"/>
      <c r="K11" s="426"/>
      <c r="L11" s="426"/>
      <c r="M11" s="426"/>
      <c r="N11" s="426"/>
      <c r="O11" s="129"/>
      <c r="P11" s="132"/>
    </row>
    <row r="12" spans="1:16" s="79" customFormat="1" ht="38.25" customHeight="1">
      <c r="A12" s="100"/>
      <c r="B12" s="62"/>
      <c r="C12" s="94"/>
      <c r="D12" s="474" t="str">
        <f>Translations!$B$789</f>
        <v>Ievērojiet: šī informācija jāievada arī emisiju monitoringa plāna attiecīgajā punktā. Tomēr emisiju monitoringam ir nepieciešams vairāk informācijas. Tāpēc stingri iesakām par primāro dokumentu izmantot emisiju monitoringa plānu. Jūs varat samazināt darba apjomu, šeit atsaucoties uz gada emisiju MP.</v>
      </c>
      <c r="E12" s="474"/>
      <c r="F12" s="474"/>
      <c r="G12" s="474"/>
      <c r="H12" s="474"/>
      <c r="I12" s="474"/>
      <c r="J12" s="375"/>
      <c r="K12" s="375"/>
      <c r="L12" s="375"/>
      <c r="M12" s="375"/>
      <c r="N12" s="375"/>
      <c r="O12" s="129"/>
      <c r="P12" s="132"/>
    </row>
    <row r="13" spans="1:16" s="17" customFormat="1" ht="3.75" customHeight="1">
      <c r="A13" s="90"/>
      <c r="C13" s="94"/>
      <c r="D13" s="93"/>
      <c r="G13" s="109"/>
      <c r="H13" s="109"/>
      <c r="O13" s="135"/>
      <c r="P13" s="90"/>
    </row>
    <row r="14" spans="1:16" s="17" customFormat="1" ht="12.75">
      <c r="A14" s="90"/>
      <c r="C14" s="94"/>
      <c r="D14" s="93" t="str">
        <f>Translations!$B$177</f>
        <v>Monitoringa plāna iesniegšanas datums:</v>
      </c>
      <c r="H14" s="475"/>
      <c r="I14" s="476"/>
      <c r="O14" s="135"/>
      <c r="P14" s="90"/>
    </row>
    <row r="15" spans="1:16" s="17" customFormat="1" ht="3.75" customHeight="1">
      <c r="A15" s="90"/>
      <c r="C15" s="94"/>
      <c r="D15" s="93"/>
      <c r="G15" s="109"/>
      <c r="H15" s="109"/>
      <c r="O15" s="135"/>
      <c r="P15" s="90"/>
    </row>
    <row r="16" spans="1:16" s="79" customFormat="1" ht="38.25" customHeight="1">
      <c r="A16" s="100"/>
      <c r="B16" s="62"/>
      <c r="C16" s="94"/>
      <c r="D16" s="465" t="str">
        <f>Translations!$B$790</f>
        <v>Vispārīgais gaisa kuģa tips 
(ICAO gaisa kuģa tipa identifikators)</v>
      </c>
      <c r="E16" s="465"/>
      <c r="F16" s="466"/>
      <c r="G16" s="466"/>
      <c r="H16" s="465" t="str">
        <f>Translations!$B$791</f>
        <v>Apakštips (neobligāti dati)</v>
      </c>
      <c r="I16" s="465"/>
      <c r="J16" s="466"/>
      <c r="K16" s="466"/>
      <c r="L16" s="465" t="str">
        <f>Translations!$B$792</f>
        <v>Iesniegšanas laikā ekspluatēto gaisa kuģu skaits</v>
      </c>
      <c r="M16" s="465"/>
      <c r="N16" s="466"/>
      <c r="O16" s="129"/>
      <c r="P16" s="100"/>
    </row>
    <row r="17" spans="1:16" s="79" customFormat="1" ht="15.75">
      <c r="A17" s="100"/>
      <c r="B17" s="17"/>
      <c r="C17" s="94"/>
      <c r="D17" s="456"/>
      <c r="E17" s="456"/>
      <c r="F17" s="457"/>
      <c r="G17" s="457"/>
      <c r="H17" s="456"/>
      <c r="I17" s="456"/>
      <c r="J17" s="457"/>
      <c r="K17" s="457"/>
      <c r="L17" s="463"/>
      <c r="M17" s="463"/>
      <c r="N17" s="464"/>
      <c r="O17" s="129"/>
      <c r="P17" s="100"/>
    </row>
    <row r="18" spans="1:16" s="79" customFormat="1" ht="15.75">
      <c r="A18" s="100"/>
      <c r="B18" s="17"/>
      <c r="C18" s="94"/>
      <c r="D18" s="456"/>
      <c r="E18" s="456"/>
      <c r="F18" s="457"/>
      <c r="G18" s="457"/>
      <c r="H18" s="456"/>
      <c r="I18" s="456"/>
      <c r="J18" s="457"/>
      <c r="K18" s="457"/>
      <c r="L18" s="463"/>
      <c r="M18" s="463"/>
      <c r="N18" s="464"/>
      <c r="O18" s="129"/>
      <c r="P18" s="100"/>
    </row>
    <row r="19" spans="1:16" s="79" customFormat="1" ht="15.75">
      <c r="A19" s="100"/>
      <c r="B19" s="17"/>
      <c r="C19" s="94"/>
      <c r="D19" s="456"/>
      <c r="E19" s="456"/>
      <c r="F19" s="457"/>
      <c r="G19" s="457"/>
      <c r="H19" s="456"/>
      <c r="I19" s="456"/>
      <c r="J19" s="457"/>
      <c r="K19" s="457"/>
      <c r="L19" s="463"/>
      <c r="M19" s="463"/>
      <c r="N19" s="464"/>
      <c r="O19" s="129"/>
      <c r="P19" s="100"/>
    </row>
    <row r="20" spans="1:16" s="79" customFormat="1" ht="15.75">
      <c r="A20" s="100"/>
      <c r="B20" s="17"/>
      <c r="C20" s="94"/>
      <c r="D20" s="456"/>
      <c r="E20" s="456"/>
      <c r="F20" s="457"/>
      <c r="G20" s="457"/>
      <c r="H20" s="456"/>
      <c r="I20" s="456"/>
      <c r="J20" s="457"/>
      <c r="K20" s="457"/>
      <c r="L20" s="463"/>
      <c r="M20" s="463"/>
      <c r="N20" s="464"/>
      <c r="O20" s="129"/>
      <c r="P20" s="100"/>
    </row>
    <row r="21" spans="1:16" s="79" customFormat="1" ht="15.75">
      <c r="A21" s="100"/>
      <c r="B21" s="17"/>
      <c r="C21" s="94"/>
      <c r="D21" s="456"/>
      <c r="E21" s="456"/>
      <c r="F21" s="457"/>
      <c r="G21" s="457"/>
      <c r="H21" s="456"/>
      <c r="I21" s="456"/>
      <c r="J21" s="457"/>
      <c r="K21" s="457"/>
      <c r="L21" s="463"/>
      <c r="M21" s="463"/>
      <c r="N21" s="464"/>
      <c r="O21" s="129"/>
      <c r="P21" s="100"/>
    </row>
    <row r="22" spans="1:16" s="79" customFormat="1" ht="15.75">
      <c r="A22" s="100"/>
      <c r="B22" s="17"/>
      <c r="C22" s="94"/>
      <c r="D22" s="456"/>
      <c r="E22" s="456"/>
      <c r="F22" s="457"/>
      <c r="G22" s="457"/>
      <c r="H22" s="456"/>
      <c r="I22" s="456"/>
      <c r="J22" s="457"/>
      <c r="K22" s="457"/>
      <c r="L22" s="463"/>
      <c r="M22" s="463"/>
      <c r="N22" s="464"/>
      <c r="O22" s="129"/>
      <c r="P22" s="100"/>
    </row>
    <row r="23" spans="1:16" s="79" customFormat="1" ht="15.75">
      <c r="A23" s="100"/>
      <c r="B23" s="17"/>
      <c r="C23" s="94"/>
      <c r="D23" s="456"/>
      <c r="E23" s="456"/>
      <c r="F23" s="457"/>
      <c r="G23" s="457"/>
      <c r="H23" s="456"/>
      <c r="I23" s="456"/>
      <c r="J23" s="457"/>
      <c r="K23" s="457"/>
      <c r="L23" s="463"/>
      <c r="M23" s="463"/>
      <c r="N23" s="464"/>
      <c r="O23" s="129"/>
      <c r="P23" s="100"/>
    </row>
    <row r="24" spans="1:16" s="79" customFormat="1" ht="15.75">
      <c r="A24" s="100"/>
      <c r="B24" s="17"/>
      <c r="C24" s="94"/>
      <c r="D24" s="456"/>
      <c r="E24" s="456"/>
      <c r="F24" s="457"/>
      <c r="G24" s="457"/>
      <c r="H24" s="456"/>
      <c r="I24" s="456"/>
      <c r="J24" s="457"/>
      <c r="K24" s="457"/>
      <c r="L24" s="463"/>
      <c r="M24" s="463"/>
      <c r="N24" s="464"/>
      <c r="O24" s="129"/>
      <c r="P24" s="100"/>
    </row>
    <row r="25" spans="1:16" s="79" customFormat="1" ht="15.75">
      <c r="A25" s="100"/>
      <c r="B25" s="17"/>
      <c r="C25" s="94"/>
      <c r="D25" s="456"/>
      <c r="E25" s="456"/>
      <c r="F25" s="457"/>
      <c r="G25" s="457"/>
      <c r="H25" s="456"/>
      <c r="I25" s="456"/>
      <c r="J25" s="457"/>
      <c r="K25" s="457"/>
      <c r="L25" s="463"/>
      <c r="M25" s="463"/>
      <c r="N25" s="464"/>
      <c r="O25" s="129"/>
      <c r="P25" s="100"/>
    </row>
    <row r="26" spans="1:16" s="79" customFormat="1" ht="15.75">
      <c r="A26" s="100"/>
      <c r="B26" s="17"/>
      <c r="C26" s="94"/>
      <c r="D26" s="456"/>
      <c r="E26" s="456"/>
      <c r="F26" s="457"/>
      <c r="G26" s="457"/>
      <c r="H26" s="456"/>
      <c r="I26" s="456"/>
      <c r="J26" s="457"/>
      <c r="K26" s="457"/>
      <c r="L26" s="463"/>
      <c r="M26" s="463"/>
      <c r="N26" s="464"/>
      <c r="O26" s="129"/>
      <c r="P26" s="100"/>
    </row>
    <row r="27" spans="1:16" s="17" customFormat="1" ht="38.25" customHeight="1">
      <c r="A27" s="90"/>
      <c r="C27" s="94"/>
      <c r="D27" s="477" t="str">
        <f>Translations!$B$186</f>
        <v>Vajadzības gadījumā pievienojiet papildu rindas. Lai to izdarītu, iesakām nokopēt visu iepriekšējo rindu un tad izmantot "insert copied cells" (Ievietot kopētās šūna) komandu, kas redzama kontekstizvēlnē, nospiežot peles labo pogu. Izmantojot tikai "insert line" (ievietot rindu) komandu, netiek nodrošināta formāta pareizība.</v>
      </c>
      <c r="E27" s="477"/>
      <c r="F27" s="477"/>
      <c r="G27" s="477"/>
      <c r="H27" s="477"/>
      <c r="I27" s="477"/>
      <c r="J27" s="478"/>
      <c r="K27" s="478"/>
      <c r="L27" s="478"/>
      <c r="M27" s="478"/>
      <c r="N27" s="478"/>
      <c r="O27" s="136"/>
      <c r="P27" s="90"/>
    </row>
    <row r="28" spans="1:16" s="17" customFormat="1" ht="12.75">
      <c r="A28" s="90"/>
      <c r="C28" s="94"/>
      <c r="D28" s="470" t="str">
        <f>Translations!$B$187</f>
        <v>Tikai gadījumos, kad flote ir ļoti liela, jāsagatavo saraksts atsevišķā lapā šajā datnē.</v>
      </c>
      <c r="E28" s="470"/>
      <c r="F28" s="470"/>
      <c r="G28" s="470"/>
      <c r="H28" s="470"/>
      <c r="I28" s="470"/>
      <c r="J28" s="471"/>
      <c r="K28" s="471"/>
      <c r="L28" s="471"/>
      <c r="M28" s="471"/>
      <c r="N28" s="471"/>
      <c r="O28" s="136"/>
      <c r="P28" s="90"/>
    </row>
    <row r="29" spans="1:16" s="79" customFormat="1" ht="15.75">
      <c r="A29" s="100"/>
      <c r="B29" s="17"/>
      <c r="C29" s="94"/>
      <c r="D29" s="137"/>
      <c r="E29" s="137"/>
      <c r="F29" s="137"/>
      <c r="G29" s="137"/>
      <c r="H29" s="137"/>
      <c r="I29" s="137"/>
      <c r="J29" s="137"/>
      <c r="K29" s="137"/>
      <c r="L29" s="137"/>
      <c r="M29" s="137"/>
      <c r="N29" s="137"/>
      <c r="O29" s="129"/>
      <c r="P29" s="132"/>
    </row>
    <row r="30" spans="1:16" s="79" customFormat="1" ht="12.75" customHeight="1">
      <c r="A30" s="100"/>
      <c r="B30" s="17"/>
      <c r="C30" s="94" t="s">
        <v>709</v>
      </c>
      <c r="D30" s="416" t="str">
        <f>Translations!$B$188</f>
        <v>Sniedziet orientējošu to papildu gaisa kuģu tipu sarakstu, ko paredzēts izmantot.</v>
      </c>
      <c r="E30" s="416"/>
      <c r="F30" s="416"/>
      <c r="G30" s="416"/>
      <c r="H30" s="416"/>
      <c r="I30" s="416"/>
      <c r="J30" s="426"/>
      <c r="K30" s="426"/>
      <c r="L30" s="426"/>
      <c r="M30" s="426"/>
      <c r="N30" s="426"/>
      <c r="O30" s="129"/>
      <c r="P30" s="132"/>
    </row>
    <row r="31" spans="1:16" s="79" customFormat="1" ht="26.25" customHeight="1">
      <c r="A31" s="100"/>
      <c r="B31" s="62"/>
      <c r="C31" s="94"/>
      <c r="D31" s="467" t="str">
        <f>Translations!$B$189</f>
        <v>Ievērojiet, ka šajā sarakstā nav jānorāda 4. iedaļas a) punktā uzskaitītie gaisa kuģi.  Ja iespējams, norādiet aptuveno viena tipa gaisa kuģu skaitu vai nu kā skaitli, vai kā orientējošu diapazonu. </v>
      </c>
      <c r="E31" s="467"/>
      <c r="F31" s="467"/>
      <c r="G31" s="467"/>
      <c r="H31" s="467"/>
      <c r="I31" s="467"/>
      <c r="J31" s="468"/>
      <c r="K31" s="468"/>
      <c r="L31" s="468"/>
      <c r="M31" s="468"/>
      <c r="N31" s="468"/>
      <c r="O31" s="129"/>
      <c r="P31" s="132"/>
    </row>
    <row r="32" spans="1:16" s="79" customFormat="1" ht="38.25" customHeight="1">
      <c r="A32" s="100"/>
      <c r="B32" s="62"/>
      <c r="C32" s="94"/>
      <c r="D32" s="465" t="str">
        <f>Translations!$B$790</f>
        <v>Vispārīgais gaisa kuģa tips 
(ICAO gaisa kuģa tipa identifikators)</v>
      </c>
      <c r="E32" s="465"/>
      <c r="F32" s="466"/>
      <c r="G32" s="466"/>
      <c r="H32" s="465" t="str">
        <f>Translations!$B$791</f>
        <v>Apakštips (neobligāti dati)</v>
      </c>
      <c r="I32" s="465"/>
      <c r="J32" s="466"/>
      <c r="K32" s="466"/>
      <c r="L32" s="465" t="str">
        <f>Translations!$B$793</f>
        <v>Aptuvenais gaisa kuģu skaits, ko paredzēts ekspluatēt</v>
      </c>
      <c r="M32" s="465"/>
      <c r="N32" s="466"/>
      <c r="O32" s="129"/>
      <c r="P32" s="100"/>
    </row>
    <row r="33" spans="1:16" s="79" customFormat="1" ht="15.75">
      <c r="A33" s="100"/>
      <c r="B33" s="17"/>
      <c r="C33" s="94"/>
      <c r="D33" s="456"/>
      <c r="E33" s="456"/>
      <c r="F33" s="457"/>
      <c r="G33" s="457"/>
      <c r="H33" s="456"/>
      <c r="I33" s="456"/>
      <c r="J33" s="457"/>
      <c r="K33" s="457"/>
      <c r="L33" s="463"/>
      <c r="M33" s="463"/>
      <c r="N33" s="464"/>
      <c r="O33" s="129"/>
      <c r="P33" s="100"/>
    </row>
    <row r="34" spans="1:16" s="79" customFormat="1" ht="15.75">
      <c r="A34" s="100"/>
      <c r="B34" s="17"/>
      <c r="C34" s="94"/>
      <c r="D34" s="456"/>
      <c r="E34" s="456"/>
      <c r="F34" s="457"/>
      <c r="G34" s="457"/>
      <c r="H34" s="456"/>
      <c r="I34" s="456"/>
      <c r="J34" s="457"/>
      <c r="K34" s="457"/>
      <c r="L34" s="463"/>
      <c r="M34" s="463"/>
      <c r="N34" s="464"/>
      <c r="O34" s="129"/>
      <c r="P34" s="100"/>
    </row>
    <row r="35" spans="1:16" s="79" customFormat="1" ht="15.75">
      <c r="A35" s="100"/>
      <c r="B35" s="17"/>
      <c r="C35" s="94"/>
      <c r="D35" s="456"/>
      <c r="E35" s="456"/>
      <c r="F35" s="457"/>
      <c r="G35" s="457"/>
      <c r="H35" s="456"/>
      <c r="I35" s="456"/>
      <c r="J35" s="457"/>
      <c r="K35" s="457"/>
      <c r="L35" s="463"/>
      <c r="M35" s="463"/>
      <c r="N35" s="464"/>
      <c r="O35" s="129"/>
      <c r="P35" s="100"/>
    </row>
    <row r="36" spans="1:16" s="79" customFormat="1" ht="15.75">
      <c r="A36" s="100"/>
      <c r="B36" s="17"/>
      <c r="C36" s="94"/>
      <c r="D36" s="456"/>
      <c r="E36" s="456"/>
      <c r="F36" s="457"/>
      <c r="G36" s="457"/>
      <c r="H36" s="456"/>
      <c r="I36" s="456"/>
      <c r="J36" s="457"/>
      <c r="K36" s="457"/>
      <c r="L36" s="463"/>
      <c r="M36" s="463"/>
      <c r="N36" s="464"/>
      <c r="O36" s="129"/>
      <c r="P36" s="100"/>
    </row>
    <row r="37" spans="1:16" s="79" customFormat="1" ht="15.75">
      <c r="A37" s="100"/>
      <c r="B37" s="17"/>
      <c r="C37" s="94"/>
      <c r="D37" s="456"/>
      <c r="E37" s="456"/>
      <c r="F37" s="457"/>
      <c r="G37" s="457"/>
      <c r="H37" s="456"/>
      <c r="I37" s="456"/>
      <c r="J37" s="457"/>
      <c r="K37" s="457"/>
      <c r="L37" s="463"/>
      <c r="M37" s="463"/>
      <c r="N37" s="464"/>
      <c r="O37" s="129"/>
      <c r="P37" s="100"/>
    </row>
    <row r="38" spans="1:16" s="79" customFormat="1" ht="15.75">
      <c r="A38" s="100"/>
      <c r="B38" s="17"/>
      <c r="C38" s="94"/>
      <c r="D38" s="456"/>
      <c r="E38" s="456"/>
      <c r="F38" s="457"/>
      <c r="G38" s="457"/>
      <c r="H38" s="456"/>
      <c r="I38" s="456"/>
      <c r="J38" s="457"/>
      <c r="K38" s="457"/>
      <c r="L38" s="463"/>
      <c r="M38" s="463"/>
      <c r="N38" s="464"/>
      <c r="O38" s="129"/>
      <c r="P38" s="100"/>
    </row>
    <row r="39" spans="1:16" s="79" customFormat="1" ht="15.75">
      <c r="A39" s="100"/>
      <c r="B39" s="17"/>
      <c r="C39" s="94"/>
      <c r="D39" s="456"/>
      <c r="E39" s="456"/>
      <c r="F39" s="457"/>
      <c r="G39" s="457"/>
      <c r="H39" s="456"/>
      <c r="I39" s="456"/>
      <c r="J39" s="457"/>
      <c r="K39" s="457"/>
      <c r="L39" s="463"/>
      <c r="M39" s="463"/>
      <c r="N39" s="464"/>
      <c r="O39" s="129"/>
      <c r="P39" s="100"/>
    </row>
    <row r="40" spans="1:16" s="79" customFormat="1" ht="15.75">
      <c r="A40" s="100"/>
      <c r="B40" s="17"/>
      <c r="C40" s="94"/>
      <c r="D40" s="456"/>
      <c r="E40" s="456"/>
      <c r="F40" s="457"/>
      <c r="G40" s="457"/>
      <c r="H40" s="456"/>
      <c r="I40" s="456"/>
      <c r="J40" s="457"/>
      <c r="K40" s="457"/>
      <c r="L40" s="463"/>
      <c r="M40" s="463"/>
      <c r="N40" s="464"/>
      <c r="O40" s="129"/>
      <c r="P40" s="100"/>
    </row>
    <row r="41" spans="1:16" s="79" customFormat="1" ht="15.75">
      <c r="A41" s="100"/>
      <c r="B41" s="17"/>
      <c r="C41" s="94"/>
      <c r="D41" s="456"/>
      <c r="E41" s="456"/>
      <c r="F41" s="457"/>
      <c r="G41" s="457"/>
      <c r="H41" s="456"/>
      <c r="I41" s="456"/>
      <c r="J41" s="457"/>
      <c r="K41" s="457"/>
      <c r="L41" s="463"/>
      <c r="M41" s="463"/>
      <c r="N41" s="464"/>
      <c r="O41" s="129"/>
      <c r="P41" s="100"/>
    </row>
    <row r="42" spans="1:16" s="79" customFormat="1" ht="15.75">
      <c r="A42" s="100"/>
      <c r="B42" s="17"/>
      <c r="C42" s="94"/>
      <c r="D42" s="456"/>
      <c r="E42" s="456"/>
      <c r="F42" s="457"/>
      <c r="G42" s="457"/>
      <c r="H42" s="456"/>
      <c r="I42" s="456"/>
      <c r="J42" s="457"/>
      <c r="K42" s="457"/>
      <c r="L42" s="463"/>
      <c r="M42" s="463"/>
      <c r="N42" s="464"/>
      <c r="O42" s="129"/>
      <c r="P42" s="100"/>
    </row>
    <row r="43" spans="1:16" s="17" customFormat="1" ht="38.25" customHeight="1">
      <c r="A43" s="90"/>
      <c r="C43" s="94"/>
      <c r="D43" s="477" t="str">
        <f>Translations!$B$186</f>
        <v>Vajadzības gadījumā pievienojiet papildu rindas. Lai to izdarītu, iesakām nokopēt visu iepriekšējo rindu un tad izmantot "insert copied cells" (Ievietot kopētās šūna) komandu, kas redzama kontekstizvēlnē, nospiežot peles labo pogu. Izmantojot tikai "insert line" (ievietot rindu) komandu, netiek nodrošināta formāta pareizība.</v>
      </c>
      <c r="E43" s="477"/>
      <c r="F43" s="477"/>
      <c r="G43" s="477"/>
      <c r="H43" s="477"/>
      <c r="I43" s="477"/>
      <c r="J43" s="478"/>
      <c r="K43" s="478"/>
      <c r="L43" s="478"/>
      <c r="M43" s="478"/>
      <c r="N43" s="478"/>
      <c r="O43" s="136"/>
      <c r="P43" s="90"/>
    </row>
    <row r="44" spans="1:16" s="17" customFormat="1" ht="12.75">
      <c r="A44" s="90"/>
      <c r="C44" s="94"/>
      <c r="D44" s="470" t="str">
        <f>Translations!$B$187</f>
        <v>Tikai gadījumos, kad flote ir ļoti liela, jāsagatavo saraksts atsevišķā lapā šajā datnē.</v>
      </c>
      <c r="E44" s="470"/>
      <c r="F44" s="470"/>
      <c r="G44" s="470"/>
      <c r="H44" s="470"/>
      <c r="I44" s="470"/>
      <c r="J44" s="471"/>
      <c r="K44" s="471"/>
      <c r="L44" s="471"/>
      <c r="M44" s="471"/>
      <c r="N44" s="471"/>
      <c r="O44" s="136"/>
      <c r="P44" s="90"/>
    </row>
    <row r="45" spans="1:16" s="79" customFormat="1" ht="4.5" customHeight="1">
      <c r="A45" s="100"/>
      <c r="C45" s="129"/>
      <c r="D45" s="129"/>
      <c r="E45" s="129"/>
      <c r="F45" s="129"/>
      <c r="G45" s="129"/>
      <c r="H45" s="129"/>
      <c r="I45" s="129"/>
      <c r="J45" s="129"/>
      <c r="K45" s="129"/>
      <c r="L45" s="129"/>
      <c r="M45" s="129"/>
      <c r="N45" s="129"/>
      <c r="O45" s="129"/>
      <c r="P45" s="132"/>
    </row>
    <row r="46" spans="1:16" s="131" customFormat="1" ht="12.75">
      <c r="A46" s="233"/>
      <c r="C46" s="138"/>
      <c r="D46" s="472" t="str">
        <f>Translations!$B$191</f>
        <v>&lt;&lt;&lt; Ja esat izvēlējies tonnkilometru monitoringa plānu, klikšķiniet šeit, lai pārietu pie 4. iedaļas f) punkta. &gt;&gt;&gt; &gt;&gt;&gt;</v>
      </c>
      <c r="E46" s="429"/>
      <c r="F46" s="429"/>
      <c r="G46" s="429"/>
      <c r="H46" s="429"/>
      <c r="I46" s="429"/>
      <c r="J46" s="430"/>
      <c r="K46" s="430"/>
      <c r="L46" s="430"/>
      <c r="M46" s="430"/>
      <c r="N46" s="430"/>
      <c r="O46" s="138"/>
      <c r="P46" s="139"/>
    </row>
    <row r="47" spans="1:16" s="79" customFormat="1" ht="12.75" customHeight="1">
      <c r="A47" s="100"/>
      <c r="C47" s="129"/>
      <c r="D47" s="129"/>
      <c r="E47" s="129"/>
      <c r="F47" s="129"/>
      <c r="G47" s="129"/>
      <c r="H47" s="129"/>
      <c r="I47" s="129"/>
      <c r="J47" s="129"/>
      <c r="K47" s="129"/>
      <c r="L47" s="129"/>
      <c r="M47" s="129"/>
      <c r="N47" s="129"/>
      <c r="O47" s="129"/>
      <c r="P47" s="132"/>
    </row>
    <row r="48" spans="1:16" s="17" customFormat="1" ht="25.5" customHeight="1">
      <c r="A48" s="90"/>
      <c r="B48" s="62"/>
      <c r="C48" s="94" t="s">
        <v>714</v>
      </c>
      <c r="D48" s="416" t="str">
        <f>Translations!$B$192</f>
        <v>Sniedziet informāciju par tām procedūrām, sistēmām un pienākumiem, ko izmanto, lai monitoringa gadā sekotu līdzi (izmantoto gaisa kuģu) emisiju avotu saraksta pilnīgumam.</v>
      </c>
      <c r="E48" s="416"/>
      <c r="F48" s="416"/>
      <c r="G48" s="416"/>
      <c r="H48" s="416"/>
      <c r="I48" s="416"/>
      <c r="J48" s="426"/>
      <c r="K48" s="426"/>
      <c r="L48" s="426"/>
      <c r="M48" s="426"/>
      <c r="N48" s="426"/>
      <c r="O48" s="73"/>
      <c r="P48" s="90"/>
    </row>
    <row r="49" spans="1:16" s="17" customFormat="1" ht="25.5" customHeight="1">
      <c r="A49" s="90"/>
      <c r="B49" s="62"/>
      <c r="C49" s="94"/>
      <c r="D49" s="428" t="str">
        <f>Translations!$B$193</f>
        <v>Turpmākie ieraksti nodrošina visu monitoringa gada laikā izmantoto gaisa kuģu, tostarp īpašumā esošo un nomāto gaisa kuģu, emisiju monitoringa un ziņošanas pilnīgumu.</v>
      </c>
      <c r="E49" s="428"/>
      <c r="F49" s="428"/>
      <c r="G49" s="428"/>
      <c r="H49" s="428"/>
      <c r="I49" s="428"/>
      <c r="J49" s="426"/>
      <c r="K49" s="426"/>
      <c r="L49" s="426"/>
      <c r="M49" s="426"/>
      <c r="N49" s="426"/>
      <c r="O49" s="73"/>
      <c r="P49" s="90"/>
    </row>
    <row r="50" spans="1:16" s="17" customFormat="1" ht="12.75" customHeight="1">
      <c r="A50" s="90"/>
      <c r="C50" s="140"/>
      <c r="D50" s="451" t="str">
        <f>Translations!$B$194</f>
        <v>Procedūras nosaukums</v>
      </c>
      <c r="E50" s="452"/>
      <c r="F50" s="449"/>
      <c r="G50" s="449"/>
      <c r="H50" s="449"/>
      <c r="I50" s="449"/>
      <c r="J50" s="450"/>
      <c r="K50" s="450"/>
      <c r="L50" s="450"/>
      <c r="M50" s="450"/>
      <c r="N50" s="450"/>
      <c r="O50" s="73"/>
      <c r="P50" s="90"/>
    </row>
    <row r="51" spans="1:16" s="17" customFormat="1" ht="12.75" customHeight="1">
      <c r="A51" s="90"/>
      <c r="C51" s="140"/>
      <c r="D51" s="451" t="str">
        <f>Translations!$B$195</f>
        <v>Atsauce uz procedūru</v>
      </c>
      <c r="E51" s="452"/>
      <c r="F51" s="449"/>
      <c r="G51" s="449"/>
      <c r="H51" s="449"/>
      <c r="I51" s="449"/>
      <c r="J51" s="450"/>
      <c r="K51" s="450"/>
      <c r="L51" s="450"/>
      <c r="M51" s="450"/>
      <c r="N51" s="450"/>
      <c r="O51" s="73"/>
      <c r="P51" s="90"/>
    </row>
    <row r="52" spans="1:16" s="17" customFormat="1" ht="12.75">
      <c r="A52" s="90"/>
      <c r="B52" s="62"/>
      <c r="C52" s="140"/>
      <c r="D52" s="451" t="str">
        <f>Translations!$B$197</f>
        <v>Procedūras īss apraksts</v>
      </c>
      <c r="E52" s="452"/>
      <c r="F52" s="449"/>
      <c r="G52" s="449"/>
      <c r="H52" s="449"/>
      <c r="I52" s="449"/>
      <c r="J52" s="450"/>
      <c r="K52" s="450"/>
      <c r="L52" s="450"/>
      <c r="M52" s="450"/>
      <c r="N52" s="450"/>
      <c r="O52" s="73"/>
      <c r="P52" s="90"/>
    </row>
    <row r="53" spans="1:16" s="17" customFormat="1" ht="38.25" customHeight="1">
      <c r="A53" s="90"/>
      <c r="B53" s="62"/>
      <c r="C53" s="140"/>
      <c r="D53" s="451" t="str">
        <f>Translations!$B$198</f>
        <v>Par datu uzturēšanu atbildīgais amats vai struktūrvienība</v>
      </c>
      <c r="E53" s="452"/>
      <c r="F53" s="449"/>
      <c r="G53" s="449"/>
      <c r="H53" s="449"/>
      <c r="I53" s="449"/>
      <c r="J53" s="450"/>
      <c r="K53" s="450"/>
      <c r="L53" s="450"/>
      <c r="M53" s="450"/>
      <c r="N53" s="450"/>
      <c r="O53" s="73"/>
      <c r="P53" s="90"/>
    </row>
    <row r="54" spans="1:16" s="17" customFormat="1" ht="25.5" customHeight="1">
      <c r="A54" s="90"/>
      <c r="B54" s="62"/>
      <c r="C54" s="140"/>
      <c r="D54" s="451" t="str">
        <f>Translations!$B$199</f>
        <v>Vieta, kur dati tiek glabāti</v>
      </c>
      <c r="E54" s="452"/>
      <c r="F54" s="449"/>
      <c r="G54" s="449"/>
      <c r="H54" s="449"/>
      <c r="I54" s="449"/>
      <c r="J54" s="450"/>
      <c r="K54" s="450"/>
      <c r="L54" s="450"/>
      <c r="M54" s="450"/>
      <c r="N54" s="450"/>
      <c r="O54" s="73"/>
      <c r="P54" s="90"/>
    </row>
    <row r="55" spans="1:16" s="17" customFormat="1" ht="38.25" customHeight="1">
      <c r="A55" s="90"/>
      <c r="B55" s="62"/>
      <c r="C55" s="140"/>
      <c r="D55" s="451" t="str">
        <f>Translations!$B$200</f>
        <v>Izmantotās sistēmas nosaukums (attiecīgā gadījumā)</v>
      </c>
      <c r="E55" s="452"/>
      <c r="F55" s="449"/>
      <c r="G55" s="449"/>
      <c r="H55" s="449"/>
      <c r="I55" s="449"/>
      <c r="J55" s="450"/>
      <c r="K55" s="450"/>
      <c r="L55" s="450"/>
      <c r="M55" s="450"/>
      <c r="N55" s="450"/>
      <c r="O55" s="73"/>
      <c r="P55" s="90"/>
    </row>
    <row r="56" spans="1:16" s="17" customFormat="1" ht="12.75">
      <c r="A56" s="90"/>
      <c r="C56" s="98"/>
      <c r="D56" s="141"/>
      <c r="E56" s="141"/>
      <c r="F56" s="142"/>
      <c r="G56" s="142"/>
      <c r="H56" s="142"/>
      <c r="I56" s="142"/>
      <c r="J56" s="142"/>
      <c r="K56" s="142"/>
      <c r="L56" s="142"/>
      <c r="M56" s="142"/>
      <c r="N56" s="142"/>
      <c r="O56" s="73"/>
      <c r="P56" s="90"/>
    </row>
    <row r="57" spans="1:16" s="17" customFormat="1" ht="25.5" customHeight="1">
      <c r="A57" s="90"/>
      <c r="B57" s="62"/>
      <c r="C57" s="210" t="s">
        <v>710</v>
      </c>
      <c r="D57" s="416" t="str">
        <f>Translations!$B$201</f>
        <v>Sniedziet informāciju par procedūrām, kuras izmanto, lai uzraudzītu to lidojumu saraksta pilnīgumu, kurus ar unikālu identifikatoru veic lidlauku pārī.</v>
      </c>
      <c r="E57" s="416"/>
      <c r="F57" s="416"/>
      <c r="G57" s="416"/>
      <c r="H57" s="416"/>
      <c r="I57" s="416"/>
      <c r="J57" s="426"/>
      <c r="K57" s="426"/>
      <c r="L57" s="426"/>
      <c r="M57" s="426"/>
      <c r="N57" s="426"/>
      <c r="O57" s="143"/>
      <c r="P57" s="144"/>
    </row>
    <row r="58" spans="1:16" s="17" customFormat="1" ht="25.5" customHeight="1">
      <c r="A58" s="90"/>
      <c r="B58" s="62"/>
      <c r="C58" s="140"/>
      <c r="D58" s="453" t="str">
        <f>Translations!$B$202</f>
        <v>Sīki izklāstiet esošās procedūras un sistēmas, kuras izmanto monitoringa perioda laikā, lai uzturētu atjauninātu un detalizētu lidlauku pāru un veikto lidojumu sarakstu, kā arī tās procedūras, kuras izmanto, lai nodrošinātu datu pilnīgumu un nepieļautu to dubultu uzskaiti.</v>
      </c>
      <c r="E58" s="453"/>
      <c r="F58" s="453"/>
      <c r="G58" s="453"/>
      <c r="H58" s="453"/>
      <c r="I58" s="453"/>
      <c r="J58" s="454"/>
      <c r="K58" s="454"/>
      <c r="L58" s="454"/>
      <c r="M58" s="454"/>
      <c r="N58" s="454"/>
      <c r="O58" s="145"/>
      <c r="P58" s="146"/>
    </row>
    <row r="59" spans="1:16" s="17" customFormat="1" ht="12.75" customHeight="1">
      <c r="A59" s="90"/>
      <c r="C59" s="140"/>
      <c r="D59" s="451" t="str">
        <f>Translations!$B$194</f>
        <v>Procedūras nosaukums</v>
      </c>
      <c r="E59" s="452"/>
      <c r="F59" s="449"/>
      <c r="G59" s="449"/>
      <c r="H59" s="449"/>
      <c r="I59" s="449"/>
      <c r="J59" s="450"/>
      <c r="K59" s="450"/>
      <c r="L59" s="450"/>
      <c r="M59" s="450"/>
      <c r="N59" s="450"/>
      <c r="O59" s="73"/>
      <c r="P59" s="90"/>
    </row>
    <row r="60" spans="1:16" s="17" customFormat="1" ht="12.75" customHeight="1">
      <c r="A60" s="90"/>
      <c r="C60" s="140"/>
      <c r="D60" s="451" t="str">
        <f>Translations!$B$195</f>
        <v>Atsauce uz procedūru</v>
      </c>
      <c r="E60" s="452"/>
      <c r="F60" s="449"/>
      <c r="G60" s="449"/>
      <c r="H60" s="449"/>
      <c r="I60" s="449"/>
      <c r="J60" s="450"/>
      <c r="K60" s="450"/>
      <c r="L60" s="450"/>
      <c r="M60" s="450"/>
      <c r="N60" s="450"/>
      <c r="O60" s="73"/>
      <c r="P60" s="90"/>
    </row>
    <row r="61" spans="1:16" s="17" customFormat="1" ht="12.75">
      <c r="A61" s="90"/>
      <c r="B61" s="62"/>
      <c r="C61" s="140"/>
      <c r="D61" s="451" t="str">
        <f>Translations!$B$197</f>
        <v>Procedūras īss apraksts</v>
      </c>
      <c r="E61" s="452"/>
      <c r="F61" s="449"/>
      <c r="G61" s="449"/>
      <c r="H61" s="449"/>
      <c r="I61" s="449"/>
      <c r="J61" s="450"/>
      <c r="K61" s="450"/>
      <c r="L61" s="450"/>
      <c r="M61" s="450"/>
      <c r="N61" s="450"/>
      <c r="O61" s="73"/>
      <c r="P61" s="90"/>
    </row>
    <row r="62" spans="1:16" s="17" customFormat="1" ht="25.5" customHeight="1">
      <c r="A62" s="90"/>
      <c r="B62" s="62"/>
      <c r="C62" s="140"/>
      <c r="D62" s="451" t="str">
        <f>Translations!$B$198</f>
        <v>Par datu uzturēšanu atbildīgais amats vai struktūrvienība</v>
      </c>
      <c r="E62" s="452"/>
      <c r="F62" s="449"/>
      <c r="G62" s="449"/>
      <c r="H62" s="449"/>
      <c r="I62" s="449"/>
      <c r="J62" s="450"/>
      <c r="K62" s="450"/>
      <c r="L62" s="450"/>
      <c r="M62" s="450"/>
      <c r="N62" s="450"/>
      <c r="O62" s="73"/>
      <c r="P62" s="90"/>
    </row>
    <row r="63" spans="1:16" s="17" customFormat="1" ht="12.75" customHeight="1">
      <c r="A63" s="90"/>
      <c r="B63" s="62"/>
      <c r="C63" s="140"/>
      <c r="D63" s="451" t="str">
        <f>Translations!$B$199</f>
        <v>Vieta, kur dati tiek glabāti</v>
      </c>
      <c r="E63" s="452"/>
      <c r="F63" s="449"/>
      <c r="G63" s="449"/>
      <c r="H63" s="449"/>
      <c r="I63" s="449"/>
      <c r="J63" s="450"/>
      <c r="K63" s="450"/>
      <c r="L63" s="450"/>
      <c r="M63" s="450"/>
      <c r="N63" s="450"/>
      <c r="O63" s="73"/>
      <c r="P63" s="90"/>
    </row>
    <row r="64" spans="1:16" s="17" customFormat="1" ht="25.5" customHeight="1">
      <c r="A64" s="90"/>
      <c r="B64" s="62"/>
      <c r="C64" s="140"/>
      <c r="D64" s="451" t="str">
        <f>Translations!$B$200</f>
        <v>Izmantotās sistēmas nosaukums (attiecīgā gadījumā)</v>
      </c>
      <c r="E64" s="452"/>
      <c r="F64" s="449"/>
      <c r="G64" s="449"/>
      <c r="H64" s="449"/>
      <c r="I64" s="449"/>
      <c r="J64" s="450"/>
      <c r="K64" s="450"/>
      <c r="L64" s="450"/>
      <c r="M64" s="450"/>
      <c r="N64" s="450"/>
      <c r="O64" s="73"/>
      <c r="P64" s="90"/>
    </row>
    <row r="65" spans="1:16" s="17" customFormat="1" ht="12.75">
      <c r="A65" s="90"/>
      <c r="C65" s="140"/>
      <c r="D65" s="147"/>
      <c r="E65" s="147"/>
      <c r="F65" s="147"/>
      <c r="G65" s="147"/>
      <c r="H65" s="147"/>
      <c r="I65" s="147"/>
      <c r="J65" s="147"/>
      <c r="K65" s="147"/>
      <c r="L65" s="147"/>
      <c r="M65" s="147"/>
      <c r="N65" s="147"/>
      <c r="O65" s="145"/>
      <c r="P65" s="148"/>
    </row>
    <row r="66" spans="1:16" s="17" customFormat="1" ht="25.5" customHeight="1">
      <c r="A66" s="90"/>
      <c r="B66" s="62"/>
      <c r="C66" s="210" t="s">
        <v>711</v>
      </c>
      <c r="D66" s="416" t="str">
        <f>Translations!$B$203</f>
        <v>Sniedziet informāciju par procedūrām, kuras izmanto, lai noteiktu, vai uz lidojumiem attiecas Direktīvas 2003/87/EK I pielikums, nodrošinot pilnīgumu un nepieļaujot dubultu uzskaiti.</v>
      </c>
      <c r="E66" s="416"/>
      <c r="F66" s="416"/>
      <c r="G66" s="416"/>
      <c r="H66" s="416"/>
      <c r="I66" s="416"/>
      <c r="J66" s="426"/>
      <c r="K66" s="426"/>
      <c r="L66" s="426"/>
      <c r="M66" s="426"/>
      <c r="N66" s="426"/>
      <c r="O66" s="143"/>
      <c r="P66" s="144"/>
    </row>
    <row r="67" spans="1:16" s="17" customFormat="1" ht="25.5" customHeight="1">
      <c r="A67" s="90"/>
      <c r="B67" s="62"/>
      <c r="C67" s="140"/>
      <c r="D67" s="453" t="str">
        <f>Translations!$B$204</f>
        <v>Sīki izklāstiet esošās sistēmas, kuras izmanto monitoringa perioda laikā, lai uzturētu atjauninātu un detalizētu to lidojumu sarakstu, kas ir iekļauti ES ETS vai ir no tās izslēgti, kā arī izklāstiet procedūras, kas nodrošina datu pilnīgumu un novērš to dubultu uzskaiti.</v>
      </c>
      <c r="E67" s="453"/>
      <c r="F67" s="453"/>
      <c r="G67" s="453"/>
      <c r="H67" s="453"/>
      <c r="I67" s="453"/>
      <c r="J67" s="454"/>
      <c r="K67" s="454"/>
      <c r="L67" s="454"/>
      <c r="M67" s="454"/>
      <c r="N67" s="454"/>
      <c r="O67" s="149"/>
      <c r="P67" s="146"/>
    </row>
    <row r="68" spans="1:16" s="17" customFormat="1" ht="12.75" customHeight="1">
      <c r="A68" s="90"/>
      <c r="C68" s="140"/>
      <c r="D68" s="451" t="str">
        <f>Translations!$B$194</f>
        <v>Procedūras nosaukums</v>
      </c>
      <c r="E68" s="452"/>
      <c r="F68" s="449"/>
      <c r="G68" s="449"/>
      <c r="H68" s="449"/>
      <c r="I68" s="449"/>
      <c r="J68" s="450"/>
      <c r="K68" s="450"/>
      <c r="L68" s="450"/>
      <c r="M68" s="450"/>
      <c r="N68" s="450"/>
      <c r="O68" s="73"/>
      <c r="P68" s="90"/>
    </row>
    <row r="69" spans="1:16" s="17" customFormat="1" ht="12.75" customHeight="1">
      <c r="A69" s="90"/>
      <c r="C69" s="140"/>
      <c r="D69" s="451" t="str">
        <f>Translations!$B$195</f>
        <v>Atsauce uz procedūru</v>
      </c>
      <c r="E69" s="452"/>
      <c r="F69" s="449"/>
      <c r="G69" s="449"/>
      <c r="H69" s="449"/>
      <c r="I69" s="449"/>
      <c r="J69" s="450"/>
      <c r="K69" s="450"/>
      <c r="L69" s="450"/>
      <c r="M69" s="450"/>
      <c r="N69" s="450"/>
      <c r="O69" s="73"/>
      <c r="P69" s="90"/>
    </row>
    <row r="70" spans="1:16" s="17" customFormat="1" ht="12.75">
      <c r="A70" s="90"/>
      <c r="B70" s="62"/>
      <c r="C70" s="140"/>
      <c r="D70" s="451" t="str">
        <f>Translations!$B$197</f>
        <v>Procedūras īss apraksts</v>
      </c>
      <c r="E70" s="452"/>
      <c r="F70" s="449"/>
      <c r="G70" s="449"/>
      <c r="H70" s="449"/>
      <c r="I70" s="449"/>
      <c r="J70" s="450"/>
      <c r="K70" s="450"/>
      <c r="L70" s="450"/>
      <c r="M70" s="450"/>
      <c r="N70" s="450"/>
      <c r="O70" s="73"/>
      <c r="P70" s="90"/>
    </row>
    <row r="71" spans="1:16" s="17" customFormat="1" ht="25.5" customHeight="1">
      <c r="A71" s="90"/>
      <c r="B71" s="62"/>
      <c r="C71" s="140"/>
      <c r="D71" s="451" t="str">
        <f>Translations!$B$198</f>
        <v>Par datu uzturēšanu atbildīgais amats vai struktūrvienība</v>
      </c>
      <c r="E71" s="452"/>
      <c r="F71" s="449"/>
      <c r="G71" s="449"/>
      <c r="H71" s="449"/>
      <c r="I71" s="449"/>
      <c r="J71" s="450"/>
      <c r="K71" s="450"/>
      <c r="L71" s="450"/>
      <c r="M71" s="450"/>
      <c r="N71" s="450"/>
      <c r="O71" s="73"/>
      <c r="P71" s="90"/>
    </row>
    <row r="72" spans="1:16" s="17" customFormat="1" ht="12.75" customHeight="1">
      <c r="A72" s="90"/>
      <c r="B72" s="62"/>
      <c r="C72" s="140"/>
      <c r="D72" s="451" t="str">
        <f>Translations!$B$199</f>
        <v>Vieta, kur dati tiek glabāti</v>
      </c>
      <c r="E72" s="452"/>
      <c r="F72" s="449"/>
      <c r="G72" s="449"/>
      <c r="H72" s="449"/>
      <c r="I72" s="449"/>
      <c r="J72" s="450"/>
      <c r="K72" s="450"/>
      <c r="L72" s="450"/>
      <c r="M72" s="450"/>
      <c r="N72" s="450"/>
      <c r="O72" s="73"/>
      <c r="P72" s="90"/>
    </row>
    <row r="73" spans="1:16" s="17" customFormat="1" ht="38.25" customHeight="1">
      <c r="A73" s="90"/>
      <c r="B73" s="62"/>
      <c r="C73" s="140"/>
      <c r="D73" s="451" t="str">
        <f>Translations!$B$200</f>
        <v>Izmantotās sistēmas nosaukums (attiecīgā gadījumā)</v>
      </c>
      <c r="E73" s="452"/>
      <c r="F73" s="449"/>
      <c r="G73" s="449"/>
      <c r="H73" s="449"/>
      <c r="I73" s="449"/>
      <c r="J73" s="450"/>
      <c r="K73" s="450"/>
      <c r="L73" s="450"/>
      <c r="M73" s="450"/>
      <c r="N73" s="450"/>
      <c r="O73" s="73"/>
      <c r="P73" s="90"/>
    </row>
    <row r="74" spans="1:16" s="150" customFormat="1" ht="12.75">
      <c r="A74" s="151"/>
      <c r="C74" s="140"/>
      <c r="D74" s="153"/>
      <c r="E74" s="153"/>
      <c r="F74" s="153"/>
      <c r="G74" s="153"/>
      <c r="H74" s="153"/>
      <c r="I74" s="153"/>
      <c r="J74" s="153"/>
      <c r="K74" s="153"/>
      <c r="N74" s="152"/>
      <c r="P74" s="151"/>
    </row>
    <row r="75" spans="1:16" s="150" customFormat="1" ht="12.75" customHeight="1">
      <c r="A75" s="151"/>
      <c r="D75" s="359" t="str">
        <f>Translations!$B$794</f>
        <v>&lt;&lt;&lt; Klikšķiniet šeit, lai pārietu pie 5. iedaļas „Attālums” &gt;&gt;&gt;</v>
      </c>
      <c r="E75" s="359"/>
      <c r="F75" s="359"/>
      <c r="G75" s="359"/>
      <c r="H75" s="359"/>
      <c r="I75" s="359"/>
      <c r="J75" s="359"/>
      <c r="K75" s="359"/>
      <c r="L75" s="455"/>
      <c r="M75" s="418"/>
      <c r="N75" s="418"/>
      <c r="P75" s="151"/>
    </row>
    <row r="78" spans="1:16" s="73" customFormat="1" ht="12.75">
      <c r="A78" s="90"/>
      <c r="C78" s="140"/>
      <c r="D78" s="155"/>
      <c r="E78" s="74"/>
      <c r="F78" s="74"/>
      <c r="G78" s="137"/>
      <c r="H78" s="137"/>
      <c r="I78" s="137"/>
      <c r="J78" s="137"/>
      <c r="K78" s="137"/>
      <c r="N78" s="53"/>
      <c r="P78" s="90"/>
    </row>
    <row r="79" spans="1:16" s="73" customFormat="1" ht="12.75">
      <c r="A79" s="90"/>
      <c r="E79" s="140"/>
      <c r="F79" s="140"/>
      <c r="G79" s="140"/>
      <c r="H79" s="140"/>
      <c r="I79" s="140"/>
      <c r="J79" s="140"/>
      <c r="N79" s="53"/>
      <c r="P79" s="90"/>
    </row>
    <row r="80" spans="1:16" s="17" customFormat="1" ht="12.75">
      <c r="A80" s="90"/>
      <c r="N80" s="126"/>
      <c r="O80" s="73"/>
      <c r="P80" s="90"/>
    </row>
    <row r="82" spans="1:16" s="17" customFormat="1" ht="12.75">
      <c r="A82" s="90"/>
      <c r="N82" s="126"/>
      <c r="O82" s="73"/>
      <c r="P82" s="90"/>
    </row>
    <row r="83" ht="12.75">
      <c r="O83" s="73"/>
    </row>
  </sheetData>
  <sheetProtection sheet="1" objects="1" scenarios="1" formatCells="0" formatColumns="0" formatRows="0"/>
  <mergeCells count="124">
    <mergeCell ref="L32:N32"/>
    <mergeCell ref="H41:K41"/>
    <mergeCell ref="L41:N41"/>
    <mergeCell ref="D42:G42"/>
    <mergeCell ref="H42:K42"/>
    <mergeCell ref="L42:N42"/>
    <mergeCell ref="H39:K39"/>
    <mergeCell ref="L39:N39"/>
    <mergeCell ref="D40:G40"/>
    <mergeCell ref="H40:K40"/>
    <mergeCell ref="L40:N40"/>
    <mergeCell ref="H37:K37"/>
    <mergeCell ref="L37:N37"/>
    <mergeCell ref="D38:G38"/>
    <mergeCell ref="H38:K38"/>
    <mergeCell ref="L38:N38"/>
    <mergeCell ref="D39:G39"/>
    <mergeCell ref="D37:G37"/>
    <mergeCell ref="H32:K32"/>
    <mergeCell ref="H35:K35"/>
    <mergeCell ref="L35:N35"/>
    <mergeCell ref="D36:G36"/>
    <mergeCell ref="H36:K36"/>
    <mergeCell ref="L36:N36"/>
    <mergeCell ref="L33:N33"/>
    <mergeCell ref="D34:G34"/>
    <mergeCell ref="H34:K34"/>
    <mergeCell ref="L34:N34"/>
    <mergeCell ref="D23:G23"/>
    <mergeCell ref="D27:N27"/>
    <mergeCell ref="D24:G24"/>
    <mergeCell ref="D25:G25"/>
    <mergeCell ref="D26:G26"/>
    <mergeCell ref="L24:N24"/>
    <mergeCell ref="L25:N25"/>
    <mergeCell ref="L26:N26"/>
    <mergeCell ref="D33:G33"/>
    <mergeCell ref="D32:G32"/>
    <mergeCell ref="H23:K23"/>
    <mergeCell ref="H24:K24"/>
    <mergeCell ref="H21:K21"/>
    <mergeCell ref="H22:K22"/>
    <mergeCell ref="H26:K26"/>
    <mergeCell ref="H33:K33"/>
    <mergeCell ref="D21:G21"/>
    <mergeCell ref="D22:G22"/>
    <mergeCell ref="D19:G19"/>
    <mergeCell ref="D20:G20"/>
    <mergeCell ref="H16:K16"/>
    <mergeCell ref="H17:K17"/>
    <mergeCell ref="H18:K18"/>
    <mergeCell ref="H19:K19"/>
    <mergeCell ref="C3:I3"/>
    <mergeCell ref="D53:E53"/>
    <mergeCell ref="D54:E54"/>
    <mergeCell ref="F53:N53"/>
    <mergeCell ref="F54:N54"/>
    <mergeCell ref="D12:N12"/>
    <mergeCell ref="H14:I14"/>
    <mergeCell ref="D50:E50"/>
    <mergeCell ref="D43:N43"/>
    <mergeCell ref="H20:K20"/>
    <mergeCell ref="D48:N48"/>
    <mergeCell ref="D63:E63"/>
    <mergeCell ref="D62:E62"/>
    <mergeCell ref="F61:N61"/>
    <mergeCell ref="D49:N49"/>
    <mergeCell ref="D68:E68"/>
    <mergeCell ref="F52:N52"/>
    <mergeCell ref="D69:E69"/>
    <mergeCell ref="D70:E70"/>
    <mergeCell ref="F71:N71"/>
    <mergeCell ref="F72:N72"/>
    <mergeCell ref="D71:E71"/>
    <mergeCell ref="D10:N10"/>
    <mergeCell ref="D57:N57"/>
    <mergeCell ref="D58:N58"/>
    <mergeCell ref="F50:N50"/>
    <mergeCell ref="D55:E55"/>
    <mergeCell ref="F55:N55"/>
    <mergeCell ref="D46:N46"/>
    <mergeCell ref="D51:E51"/>
    <mergeCell ref="D52:E52"/>
    <mergeCell ref="F51:N51"/>
    <mergeCell ref="D31:N31"/>
    <mergeCell ref="D11:N11"/>
    <mergeCell ref="D28:N28"/>
    <mergeCell ref="D44:N44"/>
    <mergeCell ref="L20:N20"/>
    <mergeCell ref="L21:N21"/>
    <mergeCell ref="L22:N22"/>
    <mergeCell ref="D16:G16"/>
    <mergeCell ref="D17:G17"/>
    <mergeCell ref="D18:G18"/>
    <mergeCell ref="D35:G35"/>
    <mergeCell ref="H7:N7"/>
    <mergeCell ref="L23:N23"/>
    <mergeCell ref="L16:N16"/>
    <mergeCell ref="L17:N17"/>
    <mergeCell ref="L18:N18"/>
    <mergeCell ref="L19:N19"/>
    <mergeCell ref="H25:K25"/>
    <mergeCell ref="D9:N9"/>
    <mergeCell ref="D30:N30"/>
    <mergeCell ref="D75:K75"/>
    <mergeCell ref="L75:N75"/>
    <mergeCell ref="D41:G41"/>
    <mergeCell ref="D66:N66"/>
    <mergeCell ref="F62:N62"/>
    <mergeCell ref="D59:E59"/>
    <mergeCell ref="D60:E60"/>
    <mergeCell ref="F59:N59"/>
    <mergeCell ref="D61:E61"/>
    <mergeCell ref="F63:N63"/>
    <mergeCell ref="F73:N73"/>
    <mergeCell ref="D73:E73"/>
    <mergeCell ref="D67:N67"/>
    <mergeCell ref="F60:N60"/>
    <mergeCell ref="F64:N64"/>
    <mergeCell ref="F68:N68"/>
    <mergeCell ref="F69:N69"/>
    <mergeCell ref="D64:E64"/>
    <mergeCell ref="F70:N70"/>
    <mergeCell ref="D72:E72"/>
  </mergeCells>
  <conditionalFormatting sqref="F50:I55 F59:I64 F68:I73">
    <cfRule type="expression" priority="3" dxfId="0" stopIfTrue="1">
      <formula>(CNTR_PrimaryMP=2)</formula>
    </cfRule>
  </conditionalFormatting>
  <conditionalFormatting sqref="D46:I46">
    <cfRule type="expression" priority="16" dxfId="4" stopIfTrue="1">
      <formula>(CNTR_PrimaryMP=1)</formula>
    </cfRule>
  </conditionalFormatting>
  <hyperlinks>
    <hyperlink ref="D46:N46" location="annualCO2" display="&lt;&lt;&lt; If you have chosen the t-km monitoring plan, click here to continue with section 4(g). &gt;&gt;&gt;"/>
    <hyperlink ref="D75:K75" location="'Tonne-kilometres'!A1" display="'Tonne-kilometres'!A1"/>
  </hyperlinks>
  <printOptions/>
  <pageMargins left="0.7874015748031497" right="0.7874015748031497" top="0.7874015748031497" bottom="0.7874015748031497" header="0.3937007874015748" footer="0.3937007874015748"/>
  <pageSetup fitToHeight="6" fitToWidth="1" horizontalDpi="600" verticalDpi="600" orientation="portrait" paperSize="9" scale="83" r:id="rId2"/>
  <headerFooter alignWithMargins="0">
    <oddHeader>&amp;L&amp;F, &amp;A&amp;R&amp;D, &amp;T</oddHeader>
    <oddFooter>&amp;C&amp;P / &amp;N</oddFooter>
  </headerFooter>
  <rowBreaks count="1" manualBreakCount="1">
    <brk id="47" min="1" max="13"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N84"/>
  <sheetViews>
    <sheetView showGridLines="0" zoomScaleSheetLayoutView="100" zoomScalePageLayoutView="0" workbookViewId="0" topLeftCell="B5">
      <selection activeCell="D82" sqref="D82:H82"/>
    </sheetView>
  </sheetViews>
  <sheetFormatPr defaultColWidth="10.7109375" defaultRowHeight="12.75"/>
  <cols>
    <col min="1" max="1" width="3.28125" style="100" hidden="1" customWidth="1"/>
    <col min="2" max="2" width="3.28125" style="99" customWidth="1"/>
    <col min="3" max="3" width="4.140625" style="99" customWidth="1"/>
    <col min="4" max="4" width="11.8515625" style="99" customWidth="1"/>
    <col min="5" max="5" width="12.7109375" style="99" customWidth="1"/>
    <col min="6" max="6" width="13.8515625" style="99" customWidth="1"/>
    <col min="7" max="7" width="13.00390625" style="99" customWidth="1"/>
    <col min="8" max="8" width="12.421875" style="99" customWidth="1"/>
    <col min="9" max="9" width="10.57421875" style="99" customWidth="1"/>
    <col min="10" max="10" width="8.00390625" style="99" customWidth="1"/>
    <col min="11" max="11" width="14.8515625" style="99" customWidth="1"/>
    <col min="12" max="12" width="4.7109375" style="117" customWidth="1"/>
    <col min="13" max="13" width="10.7109375" style="235" hidden="1" customWidth="1"/>
    <col min="14" max="14" width="10.7109375" style="117" customWidth="1"/>
    <col min="15" max="16384" width="10.7109375" style="99" customWidth="1"/>
  </cols>
  <sheetData>
    <row r="1" spans="1:14" s="100" customFormat="1" ht="12.75" hidden="1">
      <c r="A1" s="100" t="s">
        <v>894</v>
      </c>
      <c r="L1" s="235"/>
      <c r="M1" s="235" t="s">
        <v>894</v>
      </c>
      <c r="N1" s="235"/>
    </row>
    <row r="3" spans="3:13" ht="18" customHeight="1">
      <c r="C3" s="336" t="str">
        <f>Translations!$B$795</f>
        <v>TONNKILOMETRU DATU SNIEGŠANA</v>
      </c>
      <c r="D3" s="336"/>
      <c r="E3" s="336"/>
      <c r="F3" s="336"/>
      <c r="G3" s="336"/>
      <c r="H3" s="336"/>
      <c r="I3" s="336"/>
      <c r="J3" s="336"/>
      <c r="K3" s="336"/>
      <c r="M3" s="236" t="s">
        <v>584</v>
      </c>
    </row>
    <row r="4" spans="3:13" ht="18" customHeight="1">
      <c r="C4" s="1"/>
      <c r="D4" s="1"/>
      <c r="E4" s="1"/>
      <c r="F4" s="1"/>
      <c r="G4" s="1"/>
      <c r="H4" s="1"/>
      <c r="I4" s="1"/>
      <c r="J4" s="1"/>
      <c r="K4" s="1"/>
      <c r="M4" s="237" t="s">
        <v>585</v>
      </c>
    </row>
    <row r="5" spans="3:13" ht="15.75">
      <c r="C5" s="114">
        <v>5</v>
      </c>
      <c r="D5" s="114" t="str">
        <f>Translations!$B$786</f>
        <v>Attālums</v>
      </c>
      <c r="E5" s="114"/>
      <c r="F5" s="114"/>
      <c r="G5" s="114"/>
      <c r="H5" s="114"/>
      <c r="I5" s="114"/>
      <c r="J5" s="114"/>
      <c r="K5" s="114"/>
      <c r="L5" s="130"/>
      <c r="M5" s="134"/>
    </row>
    <row r="6" spans="3:13" ht="12.75">
      <c r="C6" s="80"/>
      <c r="D6" s="80"/>
      <c r="E6" s="80"/>
      <c r="F6" s="80"/>
      <c r="G6" s="80"/>
      <c r="H6" s="80"/>
      <c r="I6" s="80"/>
      <c r="J6" s="80"/>
      <c r="K6" s="80"/>
      <c r="L6" s="103"/>
      <c r="M6" s="238"/>
    </row>
    <row r="7" spans="2:13" ht="12.75" customHeight="1">
      <c r="B7" s="2"/>
      <c r="C7" s="94" t="s">
        <v>706</v>
      </c>
      <c r="D7" s="375" t="str">
        <f>Translations!$B$796</f>
        <v>Apstiprinājums, ka lidlauka koordinātas tiks ņemtas no oficiālajiem AII datiem:</v>
      </c>
      <c r="E7" s="375"/>
      <c r="F7" s="375"/>
      <c r="G7" s="375"/>
      <c r="H7" s="375"/>
      <c r="I7" s="375"/>
      <c r="J7" s="375"/>
      <c r="K7" s="224"/>
      <c r="L7" s="103"/>
      <c r="M7" s="239">
        <f>IF(ISLOGICAL(K7),K7,"")</f>
      </c>
    </row>
    <row r="8" spans="2:13" ht="38.25" customHeight="1">
      <c r="B8" s="2"/>
      <c r="C8" s="94"/>
      <c r="D8" s="493" t="str">
        <f>Translations!$B$797</f>
        <v>Ar izvēli "TRUE" apstipriniet, ka informāciju par lidlauku platuma un garuma koordinātām iegūs no lidlauka atrašanās vietas datiem, kas publicēti aeronavigācijas informatīvajos izdevumos (AII) saskaņā ar Čikāgas konvencijas 15. pielikumu, vai no avota, kas izmanto šos AII datus.</v>
      </c>
      <c r="E8" s="493"/>
      <c r="F8" s="493"/>
      <c r="G8" s="493"/>
      <c r="H8" s="493"/>
      <c r="I8" s="493"/>
      <c r="J8" s="493"/>
      <c r="K8" s="493"/>
      <c r="L8" s="103"/>
      <c r="M8" s="238"/>
    </row>
    <row r="9" spans="2:13" ht="4.5" customHeight="1">
      <c r="B9" s="2"/>
      <c r="C9" s="94"/>
      <c r="E9" s="80"/>
      <c r="F9" s="80"/>
      <c r="G9" s="80"/>
      <c r="H9" s="80"/>
      <c r="I9" s="80"/>
      <c r="J9" s="80"/>
      <c r="K9" s="80"/>
      <c r="L9" s="103"/>
      <c r="M9" s="100"/>
    </row>
    <row r="10" spans="2:13" ht="25.5" customHeight="1">
      <c r="B10" s="2"/>
      <c r="C10" s="94" t="s">
        <v>709</v>
      </c>
      <c r="D10" s="507" t="str">
        <f>Translations!$B$798</f>
        <v>Aprakstiet metodoloģiju vai datu avotu, ko izmanto, lai noteiktu attālumu (= lielā loka attālums + 95 km) starp lidlauku pāriem.</v>
      </c>
      <c r="E10" s="507"/>
      <c r="F10" s="507"/>
      <c r="G10" s="507"/>
      <c r="H10" s="507"/>
      <c r="I10" s="507"/>
      <c r="J10" s="507"/>
      <c r="K10" s="507"/>
      <c r="L10" s="103"/>
      <c r="M10" s="238"/>
    </row>
    <row r="11" spans="2:13" ht="25.5" customHeight="1">
      <c r="B11" s="2"/>
      <c r="C11" s="94"/>
      <c r="D11" s="493" t="str">
        <f>Translations!$B$799</f>
        <v>Lielā loka attālumus nosaka, izmantojot Čikāgas konvencijas 15. pielikuma 3.7.1.1. pantā minēto sistēmu (Pasaules ģeodēziskā sistēma, WGS 84).</v>
      </c>
      <c r="E11" s="493"/>
      <c r="F11" s="493"/>
      <c r="G11" s="493"/>
      <c r="H11" s="493"/>
      <c r="I11" s="493"/>
      <c r="J11" s="493"/>
      <c r="K11" s="493"/>
      <c r="L11" s="103"/>
      <c r="M11" s="238"/>
    </row>
    <row r="12" spans="2:13" ht="38.25" customHeight="1">
      <c r="B12" s="2"/>
      <c r="C12" s="94"/>
      <c r="D12" s="509"/>
      <c r="E12" s="510"/>
      <c r="F12" s="510"/>
      <c r="G12" s="510"/>
      <c r="H12" s="510"/>
      <c r="I12" s="510"/>
      <c r="J12" s="510"/>
      <c r="K12" s="511"/>
      <c r="L12" s="217"/>
      <c r="M12" s="240"/>
    </row>
    <row r="13" spans="2:13" ht="38.25" customHeight="1">
      <c r="B13" s="2"/>
      <c r="C13" s="94"/>
      <c r="D13" s="497"/>
      <c r="E13" s="498"/>
      <c r="F13" s="498"/>
      <c r="G13" s="498"/>
      <c r="H13" s="498"/>
      <c r="I13" s="498"/>
      <c r="J13" s="498"/>
      <c r="K13" s="499"/>
      <c r="L13" s="217"/>
      <c r="M13" s="240"/>
    </row>
    <row r="14" spans="3:13" ht="12.75">
      <c r="C14" s="94"/>
      <c r="D14" s="94"/>
      <c r="E14" s="80"/>
      <c r="F14" s="80"/>
      <c r="G14" s="80"/>
      <c r="H14" s="80"/>
      <c r="I14" s="80"/>
      <c r="J14" s="80"/>
      <c r="K14" s="80"/>
      <c r="L14" s="103"/>
      <c r="M14" s="238"/>
    </row>
    <row r="15" spans="2:13" ht="25.5" customHeight="1">
      <c r="B15" s="2"/>
      <c r="C15" s="94" t="s">
        <v>586</v>
      </c>
      <c r="D15" s="375" t="str">
        <f>Translations!$B$800</f>
        <v>Sniedziet informāciju par jūsu rīcībā esošajām sistēmām un procedūrām, kuras izmanto, lai noteiktu informāciju par lidlauka atrašanās vietu:</v>
      </c>
      <c r="E15" s="375"/>
      <c r="F15" s="375"/>
      <c r="G15" s="375"/>
      <c r="H15" s="375"/>
      <c r="I15" s="375"/>
      <c r="J15" s="375"/>
      <c r="K15" s="375"/>
      <c r="L15" s="103"/>
      <c r="M15" s="238"/>
    </row>
    <row r="16" spans="3:13" ht="4.5" customHeight="1">
      <c r="C16" s="94"/>
      <c r="D16" s="54"/>
      <c r="E16" s="54"/>
      <c r="F16" s="54"/>
      <c r="G16" s="54"/>
      <c r="H16" s="54"/>
      <c r="I16" s="54"/>
      <c r="J16" s="54"/>
      <c r="K16" s="54"/>
      <c r="L16" s="103"/>
      <c r="M16" s="238"/>
    </row>
    <row r="17" spans="1:14" s="17" customFormat="1" ht="12.75" customHeight="1">
      <c r="A17" s="90"/>
      <c r="C17" s="140"/>
      <c r="D17" s="479" t="str">
        <f>Translations!$B$194</f>
        <v>Procedūras nosaukums</v>
      </c>
      <c r="E17" s="480"/>
      <c r="F17" s="481"/>
      <c r="G17" s="482"/>
      <c r="H17" s="482"/>
      <c r="I17" s="482"/>
      <c r="J17" s="482"/>
      <c r="K17" s="483"/>
      <c r="L17" s="218"/>
      <c r="M17" s="241"/>
      <c r="N17" s="53"/>
    </row>
    <row r="18" spans="1:14" s="17" customFormat="1" ht="12.75" customHeight="1">
      <c r="A18" s="90"/>
      <c r="C18" s="140"/>
      <c r="D18" s="479" t="str">
        <f>Translations!$B$195</f>
        <v>Atsauce uz procedūru</v>
      </c>
      <c r="E18" s="480"/>
      <c r="F18" s="481"/>
      <c r="G18" s="482"/>
      <c r="H18" s="482"/>
      <c r="I18" s="482"/>
      <c r="J18" s="482"/>
      <c r="K18" s="483"/>
      <c r="L18" s="218"/>
      <c r="M18" s="241"/>
      <c r="N18" s="53"/>
    </row>
    <row r="19" spans="1:14" s="17" customFormat="1" ht="12.75">
      <c r="A19" s="90"/>
      <c r="B19" s="62"/>
      <c r="C19" s="140"/>
      <c r="D19" s="479" t="str">
        <f>Translations!$B$197</f>
        <v>Procedūras īss apraksts</v>
      </c>
      <c r="E19" s="480"/>
      <c r="F19" s="481"/>
      <c r="G19" s="482"/>
      <c r="H19" s="482"/>
      <c r="I19" s="482"/>
      <c r="J19" s="482"/>
      <c r="K19" s="483"/>
      <c r="L19" s="218"/>
      <c r="M19" s="241"/>
      <c r="N19" s="53"/>
    </row>
    <row r="20" spans="1:14" s="17" customFormat="1" ht="25.5" customHeight="1">
      <c r="A20" s="90"/>
      <c r="B20" s="62"/>
      <c r="C20" s="140"/>
      <c r="D20" s="479" t="str">
        <f>Translations!$B$198</f>
        <v>Par datu uzturēšanu atbildīgais amats vai struktūrvienība</v>
      </c>
      <c r="E20" s="480"/>
      <c r="F20" s="481"/>
      <c r="G20" s="482"/>
      <c r="H20" s="482"/>
      <c r="I20" s="482"/>
      <c r="J20" s="482"/>
      <c r="K20" s="483"/>
      <c r="L20" s="218"/>
      <c r="M20" s="241"/>
      <c r="N20" s="53"/>
    </row>
    <row r="21" spans="1:14" s="17" customFormat="1" ht="12.75" customHeight="1">
      <c r="A21" s="90"/>
      <c r="B21" s="62"/>
      <c r="C21" s="140"/>
      <c r="D21" s="479" t="str">
        <f>Translations!$B$199</f>
        <v>Vieta, kur dati tiek glabāti</v>
      </c>
      <c r="E21" s="480"/>
      <c r="F21" s="481"/>
      <c r="G21" s="482"/>
      <c r="H21" s="482"/>
      <c r="I21" s="482"/>
      <c r="J21" s="482"/>
      <c r="K21" s="483"/>
      <c r="L21" s="218"/>
      <c r="M21" s="241"/>
      <c r="N21" s="53"/>
    </row>
    <row r="22" spans="1:14" s="17" customFormat="1" ht="25.5" customHeight="1">
      <c r="A22" s="90"/>
      <c r="B22" s="62"/>
      <c r="C22" s="140"/>
      <c r="D22" s="479" t="str">
        <f>Translations!$B$233</f>
        <v>Izmantotās sistēmas nosaukums (attiecīgā gadījumā)</v>
      </c>
      <c r="E22" s="480"/>
      <c r="F22" s="481"/>
      <c r="G22" s="482"/>
      <c r="H22" s="482"/>
      <c r="I22" s="482"/>
      <c r="J22" s="482"/>
      <c r="K22" s="483"/>
      <c r="L22" s="218"/>
      <c r="M22" s="241"/>
      <c r="N22" s="53"/>
    </row>
    <row r="23" spans="3:13" ht="12.75">
      <c r="C23" s="94"/>
      <c r="D23" s="54"/>
      <c r="E23" s="54"/>
      <c r="F23" s="54"/>
      <c r="G23" s="54"/>
      <c r="H23" s="54"/>
      <c r="I23" s="54"/>
      <c r="J23" s="54"/>
      <c r="K23" s="54"/>
      <c r="L23" s="103"/>
      <c r="M23" s="238"/>
    </row>
    <row r="24" spans="2:13" ht="25.5" customHeight="1">
      <c r="B24" s="2"/>
      <c r="C24" s="94" t="s">
        <v>710</v>
      </c>
      <c r="D24" s="375" t="str">
        <f>Translations!$B$801</f>
        <v>Sniedziet informāciju par jūsu rīcībā esošajām sistēmām un procedūrām, kuras izmanto, lai noteiktu lielā loka attālumu starp lidlauku pāriem.</v>
      </c>
      <c r="E24" s="375"/>
      <c r="F24" s="375"/>
      <c r="G24" s="375"/>
      <c r="H24" s="375"/>
      <c r="I24" s="375"/>
      <c r="J24" s="375"/>
      <c r="K24" s="375"/>
      <c r="L24" s="103"/>
      <c r="M24" s="238"/>
    </row>
    <row r="25" spans="3:13" ht="4.5" customHeight="1">
      <c r="C25" s="94"/>
      <c r="D25" s="94"/>
      <c r="E25" s="80"/>
      <c r="F25" s="80"/>
      <c r="G25" s="80"/>
      <c r="H25" s="80"/>
      <c r="I25" s="80"/>
      <c r="J25" s="80"/>
      <c r="K25" s="80"/>
      <c r="L25" s="103"/>
      <c r="M25" s="238"/>
    </row>
    <row r="26" spans="1:14" s="17" customFormat="1" ht="12.75" customHeight="1">
      <c r="A26" s="90"/>
      <c r="C26" s="140"/>
      <c r="D26" s="479" t="str">
        <f>Translations!$B$194</f>
        <v>Procedūras nosaukums</v>
      </c>
      <c r="E26" s="480"/>
      <c r="F26" s="481"/>
      <c r="G26" s="482"/>
      <c r="H26" s="482"/>
      <c r="I26" s="482"/>
      <c r="J26" s="482"/>
      <c r="K26" s="483"/>
      <c r="L26" s="218"/>
      <c r="M26" s="241"/>
      <c r="N26" s="53"/>
    </row>
    <row r="27" spans="1:14" s="17" customFormat="1" ht="12.75" customHeight="1">
      <c r="A27" s="90"/>
      <c r="C27" s="140"/>
      <c r="D27" s="479" t="str">
        <f>Translations!$B$195</f>
        <v>Atsauce uz procedūru</v>
      </c>
      <c r="E27" s="480"/>
      <c r="F27" s="481"/>
      <c r="G27" s="482"/>
      <c r="H27" s="482"/>
      <c r="I27" s="482"/>
      <c r="J27" s="482"/>
      <c r="K27" s="483"/>
      <c r="L27" s="218"/>
      <c r="M27" s="241"/>
      <c r="N27" s="53"/>
    </row>
    <row r="28" spans="1:14" s="17" customFormat="1" ht="12.75">
      <c r="A28" s="90"/>
      <c r="B28" s="62"/>
      <c r="C28" s="140"/>
      <c r="D28" s="479" t="str">
        <f>Translations!$B$197</f>
        <v>Procedūras īss apraksts</v>
      </c>
      <c r="E28" s="480"/>
      <c r="F28" s="481"/>
      <c r="G28" s="482"/>
      <c r="H28" s="482"/>
      <c r="I28" s="482"/>
      <c r="J28" s="482"/>
      <c r="K28" s="483"/>
      <c r="L28" s="218"/>
      <c r="M28" s="241"/>
      <c r="N28" s="53"/>
    </row>
    <row r="29" spans="1:14" s="17" customFormat="1" ht="25.5" customHeight="1">
      <c r="A29" s="90"/>
      <c r="B29" s="62"/>
      <c r="C29" s="140"/>
      <c r="D29" s="479" t="str">
        <f>Translations!$B$198</f>
        <v>Par datu uzturēšanu atbildīgais amats vai struktūrvienība</v>
      </c>
      <c r="E29" s="480"/>
      <c r="F29" s="481"/>
      <c r="G29" s="482"/>
      <c r="H29" s="482"/>
      <c r="I29" s="482"/>
      <c r="J29" s="482"/>
      <c r="K29" s="483"/>
      <c r="L29" s="218"/>
      <c r="M29" s="241"/>
      <c r="N29" s="53"/>
    </row>
    <row r="30" spans="1:14" s="17" customFormat="1" ht="12.75" customHeight="1">
      <c r="A30" s="90"/>
      <c r="B30" s="62"/>
      <c r="C30" s="140"/>
      <c r="D30" s="479" t="str">
        <f>Translations!$B$199</f>
        <v>Vieta, kur dati tiek glabāti</v>
      </c>
      <c r="E30" s="480"/>
      <c r="F30" s="481"/>
      <c r="G30" s="482"/>
      <c r="H30" s="482"/>
      <c r="I30" s="482"/>
      <c r="J30" s="482"/>
      <c r="K30" s="483"/>
      <c r="L30" s="218"/>
      <c r="M30" s="241"/>
      <c r="N30" s="53"/>
    </row>
    <row r="31" spans="1:14" s="17" customFormat="1" ht="25.5" customHeight="1">
      <c r="A31" s="90"/>
      <c r="B31" s="62"/>
      <c r="C31" s="140"/>
      <c r="D31" s="479" t="str">
        <f>Translations!$B$233</f>
        <v>Izmantotās sistēmas nosaukums (attiecīgā gadījumā)</v>
      </c>
      <c r="E31" s="480"/>
      <c r="F31" s="481"/>
      <c r="G31" s="482"/>
      <c r="H31" s="482"/>
      <c r="I31" s="482"/>
      <c r="J31" s="482"/>
      <c r="K31" s="483"/>
      <c r="L31" s="218"/>
      <c r="M31" s="241"/>
      <c r="N31" s="53"/>
    </row>
    <row r="32" spans="3:13" ht="12.75">
      <c r="C32" s="94"/>
      <c r="D32" s="94"/>
      <c r="E32" s="80"/>
      <c r="F32" s="80"/>
      <c r="G32" s="80"/>
      <c r="H32" s="80"/>
      <c r="I32" s="80"/>
      <c r="J32" s="80"/>
      <c r="K32" s="80"/>
      <c r="L32" s="103"/>
      <c r="M32" s="238"/>
    </row>
    <row r="33" spans="3:13" ht="15.75">
      <c r="C33" s="114">
        <v>6</v>
      </c>
      <c r="D33" s="114" t="str">
        <f>Translations!$B$802</f>
        <v>Komerckrava (pasažieri un reģistrētā bagāža)</v>
      </c>
      <c r="E33" s="114"/>
      <c r="F33" s="114"/>
      <c r="G33" s="114"/>
      <c r="H33" s="114"/>
      <c r="I33" s="114"/>
      <c r="J33" s="114"/>
      <c r="K33" s="114"/>
      <c r="L33" s="130"/>
      <c r="M33" s="134"/>
    </row>
    <row r="34" spans="3:13" ht="12.75">
      <c r="C34" s="80"/>
      <c r="E34" s="80"/>
      <c r="F34" s="80"/>
      <c r="G34" s="80"/>
      <c r="H34" s="80"/>
      <c r="I34" s="80"/>
      <c r="J34" s="80"/>
      <c r="K34" s="80"/>
      <c r="L34" s="103"/>
      <c r="M34" s="238"/>
    </row>
    <row r="35" spans="2:13" ht="12.75">
      <c r="B35" s="2"/>
      <c r="C35" s="158" t="s">
        <v>587</v>
      </c>
      <c r="D35" s="500" t="str">
        <f>Translations!$B$803</f>
        <v>Kādu metodi jūs izmantosiet, lai noteiktu pasažieru un reģistrētās bagāžas masu?</v>
      </c>
      <c r="E35" s="500"/>
      <c r="F35" s="500"/>
      <c r="G35" s="500"/>
      <c r="H35" s="500"/>
      <c r="I35" s="500"/>
      <c r="J35" s="500"/>
      <c r="K35" s="500"/>
      <c r="L35" s="157"/>
      <c r="M35" s="242"/>
    </row>
    <row r="36" spans="2:13" ht="25.5" customHeight="1">
      <c r="B36" s="2"/>
      <c r="C36" s="158"/>
      <c r="D36" s="493" t="str">
        <f>Translations!$B$804</f>
        <v>Lai noteiktu pasažieru un reģistrētās bagāžas masu, kā minimālo līmeni gaisa kuģu operatori var izmantot 1. līmeni.  Vienā un tajā pašā tirdzniecības periodā izvēlēto līmeni konsekventi piemēro VISIEM lidojumiem.</v>
      </c>
      <c r="E36" s="493"/>
      <c r="F36" s="493"/>
      <c r="G36" s="493"/>
      <c r="H36" s="493"/>
      <c r="I36" s="493"/>
      <c r="J36" s="493"/>
      <c r="K36" s="493"/>
      <c r="L36" s="157"/>
      <c r="M36" s="242"/>
    </row>
    <row r="37" spans="2:13" ht="12.75" customHeight="1">
      <c r="B37" s="2"/>
      <c r="C37" s="158"/>
      <c r="D37" s="219" t="s">
        <v>534</v>
      </c>
      <c r="E37" s="431" t="str">
        <f>Translations!$B$805</f>
        <v>1. līmenis:  izmanto 100 kg standartlielumu katram pasažierim kopā ar reģistrēto bagāžu</v>
      </c>
      <c r="F37" s="431"/>
      <c r="G37" s="431"/>
      <c r="H37" s="431"/>
      <c r="I37" s="431"/>
      <c r="J37" s="431"/>
      <c r="K37" s="431"/>
      <c r="L37" s="157"/>
      <c r="M37" s="242"/>
    </row>
    <row r="38" spans="2:13" ht="12.75" customHeight="1">
      <c r="B38" s="2"/>
      <c r="C38" s="158"/>
      <c r="D38" s="219" t="s">
        <v>534</v>
      </c>
      <c r="E38" s="431" t="str">
        <f>Translations!$B$806</f>
        <v>2. līmenis: izmanto katra lidojuma masas un līdzsvara dokumentācijā norādīto pasažieru un reģistrētās bagāžas masu </v>
      </c>
      <c r="F38" s="431"/>
      <c r="G38" s="431"/>
      <c r="H38" s="431"/>
      <c r="I38" s="431"/>
      <c r="J38" s="431"/>
      <c r="K38" s="431"/>
      <c r="L38" s="157"/>
      <c r="M38" s="242"/>
    </row>
    <row r="39" spans="2:13" ht="12.75" customHeight="1">
      <c r="B39" s="2"/>
      <c r="C39" s="220"/>
      <c r="D39" s="508"/>
      <c r="E39" s="508"/>
      <c r="F39" s="508"/>
      <c r="G39" s="508"/>
      <c r="H39" s="508"/>
      <c r="I39" s="508"/>
      <c r="J39" s="508"/>
      <c r="K39" s="508"/>
      <c r="L39" s="157"/>
      <c r="M39" s="243">
        <f>IF(ISBLANK(D39),"",MATCH(D39,EUconst_PassengerTiers,0))</f>
      </c>
    </row>
    <row r="40" spans="1:14" s="17" customFormat="1" ht="12.75">
      <c r="A40" s="90"/>
      <c r="C40" s="58"/>
      <c r="D40" s="58"/>
      <c r="E40" s="58"/>
      <c r="F40" s="58"/>
      <c r="G40" s="58"/>
      <c r="L40" s="53"/>
      <c r="M40" s="244"/>
      <c r="N40" s="53"/>
    </row>
    <row r="41" spans="2:13" ht="25.5" customHeight="1">
      <c r="B41" s="2"/>
      <c r="C41" s="158" t="s">
        <v>709</v>
      </c>
      <c r="D41" s="500" t="str">
        <f>Translations!$B$807</f>
        <v>Ja esat izvēlējies 2. līmeni, norādiet masas un līdzsvara dokumentācijas avotu (piem., kā paredzēts ES OPS (Regula (EK) Nr. 3922/91) vai citos starptautiskos lidojumu noteikumos).</v>
      </c>
      <c r="E41" s="500"/>
      <c r="F41" s="500"/>
      <c r="G41" s="500"/>
      <c r="H41" s="500"/>
      <c r="I41" s="500"/>
      <c r="J41" s="500"/>
      <c r="K41" s="500"/>
      <c r="L41" s="103"/>
      <c r="M41" s="245"/>
    </row>
    <row r="42" spans="2:13" ht="12.75">
      <c r="B42" s="2"/>
      <c r="C42" s="158"/>
      <c r="D42" s="516" t="str">
        <f>Translations!$B$808</f>
        <v>Ja mērāt pasažieru un reģistrētās bagāžas masu, šeit jāiekļauj informācija par izmantotajām mērierīcēm.</v>
      </c>
      <c r="E42" s="516"/>
      <c r="F42" s="516"/>
      <c r="G42" s="516"/>
      <c r="H42" s="516"/>
      <c r="I42" s="516"/>
      <c r="J42" s="516"/>
      <c r="K42" s="516"/>
      <c r="L42" s="75"/>
      <c r="M42" s="245"/>
    </row>
    <row r="43" spans="3:13" ht="63" customHeight="1">
      <c r="C43" s="169"/>
      <c r="D43" s="513"/>
      <c r="E43" s="514"/>
      <c r="F43" s="514"/>
      <c r="G43" s="514"/>
      <c r="H43" s="514"/>
      <c r="I43" s="514"/>
      <c r="J43" s="514"/>
      <c r="K43" s="515"/>
      <c r="L43" s="103"/>
      <c r="M43" s="245"/>
    </row>
    <row r="44" spans="3:13" ht="12.75">
      <c r="C44" s="169"/>
      <c r="D44" s="169"/>
      <c r="E44" s="154"/>
      <c r="F44" s="154"/>
      <c r="G44" s="154"/>
      <c r="H44" s="154"/>
      <c r="I44" s="154"/>
      <c r="J44" s="154"/>
      <c r="K44" s="154"/>
      <c r="L44" s="103"/>
      <c r="M44" s="238"/>
    </row>
    <row r="45" spans="2:13" ht="25.5" customHeight="1">
      <c r="B45" s="2"/>
      <c r="C45" s="158" t="s">
        <v>714</v>
      </c>
      <c r="D45" s="327" t="str">
        <f>Translations!$B$809</f>
        <v>Sniedziet informāciju par jūsu rīcībā esošajām sistēmām un procedūrām, kuras izmanto, lai pārraudzītu pasažieru skaitu lidojumā:</v>
      </c>
      <c r="E45" s="327"/>
      <c r="F45" s="327"/>
      <c r="G45" s="327"/>
      <c r="H45" s="327"/>
      <c r="I45" s="327"/>
      <c r="J45" s="327"/>
      <c r="K45" s="327"/>
      <c r="L45" s="75"/>
      <c r="M45" s="246"/>
    </row>
    <row r="46" spans="3:13" ht="5.25" customHeight="1">
      <c r="C46" s="158"/>
      <c r="D46" s="512"/>
      <c r="E46" s="512"/>
      <c r="F46" s="512"/>
      <c r="G46" s="512"/>
      <c r="H46" s="512"/>
      <c r="I46" s="512"/>
      <c r="J46" s="512"/>
      <c r="K46" s="512"/>
      <c r="L46" s="75"/>
      <c r="M46" s="246"/>
    </row>
    <row r="47" spans="1:14" s="17" customFormat="1" ht="12.75" customHeight="1">
      <c r="A47" s="90"/>
      <c r="C47" s="140"/>
      <c r="D47" s="479" t="str">
        <f>Translations!$B$194</f>
        <v>Procedūras nosaukums</v>
      </c>
      <c r="E47" s="480"/>
      <c r="F47" s="481"/>
      <c r="G47" s="482"/>
      <c r="H47" s="482"/>
      <c r="I47" s="482"/>
      <c r="J47" s="482"/>
      <c r="K47" s="483"/>
      <c r="L47" s="218"/>
      <c r="M47" s="241"/>
      <c r="N47" s="53"/>
    </row>
    <row r="48" spans="1:14" s="17" customFormat="1" ht="12.75" customHeight="1">
      <c r="A48" s="90"/>
      <c r="C48" s="140"/>
      <c r="D48" s="479" t="str">
        <f>Translations!$B$195</f>
        <v>Atsauce uz procedūru</v>
      </c>
      <c r="E48" s="480"/>
      <c r="F48" s="481"/>
      <c r="G48" s="482"/>
      <c r="H48" s="482"/>
      <c r="I48" s="482"/>
      <c r="J48" s="482"/>
      <c r="K48" s="483"/>
      <c r="L48" s="218"/>
      <c r="M48" s="241"/>
      <c r="N48" s="53"/>
    </row>
    <row r="49" spans="1:14" s="17" customFormat="1" ht="12.75">
      <c r="A49" s="90"/>
      <c r="B49" s="62"/>
      <c r="C49" s="140"/>
      <c r="D49" s="479" t="str">
        <f>Translations!$B$197</f>
        <v>Procedūras īss apraksts</v>
      </c>
      <c r="E49" s="480"/>
      <c r="F49" s="481"/>
      <c r="G49" s="482"/>
      <c r="H49" s="482"/>
      <c r="I49" s="482"/>
      <c r="J49" s="482"/>
      <c r="K49" s="483"/>
      <c r="L49" s="218"/>
      <c r="M49" s="241"/>
      <c r="N49" s="53"/>
    </row>
    <row r="50" spans="1:14" s="17" customFormat="1" ht="25.5" customHeight="1">
      <c r="A50" s="90"/>
      <c r="B50" s="62"/>
      <c r="C50" s="140"/>
      <c r="D50" s="479" t="str">
        <f>Translations!$B$198</f>
        <v>Par datu uzturēšanu atbildīgais amats vai struktūrvienība</v>
      </c>
      <c r="E50" s="480"/>
      <c r="F50" s="481"/>
      <c r="G50" s="482"/>
      <c r="H50" s="482"/>
      <c r="I50" s="482"/>
      <c r="J50" s="482"/>
      <c r="K50" s="483"/>
      <c r="L50" s="218"/>
      <c r="M50" s="241"/>
      <c r="N50" s="53"/>
    </row>
    <row r="51" spans="1:14" s="17" customFormat="1" ht="12.75" customHeight="1">
      <c r="A51" s="90"/>
      <c r="B51" s="62"/>
      <c r="C51" s="140"/>
      <c r="D51" s="479" t="str">
        <f>Translations!$B$199</f>
        <v>Vieta, kur dati tiek glabāti</v>
      </c>
      <c r="E51" s="480"/>
      <c r="F51" s="481"/>
      <c r="G51" s="482"/>
      <c r="H51" s="482"/>
      <c r="I51" s="482"/>
      <c r="J51" s="482"/>
      <c r="K51" s="483"/>
      <c r="L51" s="218"/>
      <c r="M51" s="241"/>
      <c r="N51" s="53"/>
    </row>
    <row r="52" spans="1:14" s="17" customFormat="1" ht="25.5" customHeight="1">
      <c r="A52" s="90"/>
      <c r="B52" s="62"/>
      <c r="C52" s="140"/>
      <c r="D52" s="479" t="str">
        <f>Translations!$B$233</f>
        <v>Izmantotās sistēmas nosaukums (attiecīgā gadījumā)</v>
      </c>
      <c r="E52" s="480"/>
      <c r="F52" s="481"/>
      <c r="G52" s="482"/>
      <c r="H52" s="482"/>
      <c r="I52" s="482"/>
      <c r="J52" s="482"/>
      <c r="K52" s="483"/>
      <c r="L52" s="218"/>
      <c r="M52" s="241"/>
      <c r="N52" s="53"/>
    </row>
    <row r="53" spans="3:13" ht="12.75">
      <c r="C53" s="169"/>
      <c r="D53" s="17"/>
      <c r="E53" s="17"/>
      <c r="F53" s="17"/>
      <c r="G53" s="17"/>
      <c r="H53" s="17"/>
      <c r="I53" s="17"/>
      <c r="J53" s="17"/>
      <c r="K53" s="17"/>
      <c r="L53" s="103"/>
      <c r="M53" s="238"/>
    </row>
    <row r="54" spans="3:13" ht="15.75">
      <c r="C54" s="17"/>
      <c r="D54" s="114" t="str">
        <f>Translations!$B$810</f>
        <v>Komerckrava (krava un pasts)</v>
      </c>
      <c r="E54" s="114"/>
      <c r="F54" s="114"/>
      <c r="G54" s="114"/>
      <c r="H54" s="114"/>
      <c r="I54" s="114"/>
      <c r="J54" s="114"/>
      <c r="K54" s="114"/>
      <c r="L54" s="130"/>
      <c r="M54" s="134"/>
    </row>
    <row r="55" spans="1:14" s="17" customFormat="1" ht="12.75">
      <c r="A55" s="90"/>
      <c r="L55" s="53"/>
      <c r="M55" s="244"/>
      <c r="N55" s="53"/>
    </row>
    <row r="56" spans="3:13" ht="12.75">
      <c r="C56" s="158" t="s">
        <v>533</v>
      </c>
      <c r="D56" s="500" t="str">
        <f>Translations!$B$811</f>
        <v>Vai attiecīgajiem lidojumiem ir vajadzīga masas un līdzsvara dokumentācija?</v>
      </c>
      <c r="E56" s="500"/>
      <c r="F56" s="500"/>
      <c r="G56" s="500"/>
      <c r="H56" s="500"/>
      <c r="I56" s="500"/>
      <c r="J56" s="500"/>
      <c r="K56" s="500"/>
      <c r="L56" s="157"/>
      <c r="M56" s="242"/>
    </row>
    <row r="57" spans="2:13" ht="12.75">
      <c r="B57" s="2"/>
      <c r="C57" s="158"/>
      <c r="D57" s="493" t="str">
        <f>Translations!$B$812</f>
        <v>Gaisa kuģu operatori, kuriem nav jābūt masas un līdzsvara dokumentācijai, ierosina piemērotu metodiku kravas un pasta masas noteikšanai.</v>
      </c>
      <c r="E57" s="493"/>
      <c r="F57" s="493"/>
      <c r="G57" s="493"/>
      <c r="H57" s="493"/>
      <c r="I57" s="493"/>
      <c r="J57" s="493"/>
      <c r="K57" s="493"/>
      <c r="L57" s="157"/>
      <c r="M57" s="242"/>
    </row>
    <row r="58" spans="2:13" ht="12.75" customHeight="1">
      <c r="B58" s="2"/>
      <c r="C58" s="220"/>
      <c r="D58" s="494"/>
      <c r="E58" s="495"/>
      <c r="F58" s="496">
        <f>IF(ISNUMBER(M58),INDEX(EUconst_Messages6d,M58),"")</f>
      </c>
      <c r="G58" s="496"/>
      <c r="H58" s="496"/>
      <c r="I58" s="496"/>
      <c r="J58" s="496"/>
      <c r="K58" s="496"/>
      <c r="L58" s="157"/>
      <c r="M58" s="239">
        <f>IF(ISLOGICAL(D58),IF(D58=TRUE,2,1),"")</f>
      </c>
    </row>
    <row r="59" spans="5:13" ht="12.75" customHeight="1">
      <c r="E59" s="154"/>
      <c r="F59" s="122"/>
      <c r="G59" s="122"/>
      <c r="H59" s="154"/>
      <c r="I59" s="154"/>
      <c r="J59" s="154"/>
      <c r="K59" s="154"/>
      <c r="L59" s="103"/>
      <c r="M59" s="240"/>
    </row>
    <row r="60" spans="2:13" ht="12.75" customHeight="1">
      <c r="B60" s="2"/>
      <c r="C60" s="158" t="s">
        <v>711</v>
      </c>
      <c r="D60" s="487" t="str">
        <f>Translations!$B$813</f>
        <v>Īsi aprakstiet ierosināto alternatīvo metodiku kravas un pasta masas noteikšanai.</v>
      </c>
      <c r="E60" s="487"/>
      <c r="F60" s="487"/>
      <c r="G60" s="487"/>
      <c r="H60" s="487"/>
      <c r="I60" s="487"/>
      <c r="J60" s="487"/>
      <c r="K60" s="487"/>
      <c r="L60" s="157"/>
      <c r="M60" s="240"/>
    </row>
    <row r="61" spans="2:13" ht="25.5" customHeight="1">
      <c r="B61" s="2"/>
      <c r="D61" s="484"/>
      <c r="E61" s="485"/>
      <c r="F61" s="485"/>
      <c r="G61" s="485"/>
      <c r="H61" s="485"/>
      <c r="I61" s="485"/>
      <c r="J61" s="485"/>
      <c r="K61" s="486"/>
      <c r="L61" s="217"/>
      <c r="M61" s="240"/>
    </row>
    <row r="62" spans="2:13" ht="25.5" customHeight="1">
      <c r="B62" s="2"/>
      <c r="D62" s="504"/>
      <c r="E62" s="505"/>
      <c r="F62" s="505"/>
      <c r="G62" s="505"/>
      <c r="H62" s="505"/>
      <c r="I62" s="505"/>
      <c r="J62" s="505"/>
      <c r="K62" s="506"/>
      <c r="L62" s="217"/>
      <c r="M62" s="240"/>
    </row>
    <row r="63" spans="2:13" ht="25.5" customHeight="1">
      <c r="B63" s="2"/>
      <c r="D63" s="504"/>
      <c r="E63" s="505"/>
      <c r="F63" s="505"/>
      <c r="G63" s="505"/>
      <c r="H63" s="505"/>
      <c r="I63" s="505"/>
      <c r="J63" s="505"/>
      <c r="K63" s="506"/>
      <c r="L63" s="217"/>
      <c r="M63" s="240"/>
    </row>
    <row r="64" spans="2:13" ht="25.5" customHeight="1">
      <c r="B64" s="2"/>
      <c r="D64" s="501"/>
      <c r="E64" s="502"/>
      <c r="F64" s="502"/>
      <c r="G64" s="502"/>
      <c r="H64" s="502"/>
      <c r="I64" s="502"/>
      <c r="J64" s="502"/>
      <c r="K64" s="503"/>
      <c r="L64" s="217"/>
      <c r="M64" s="240"/>
    </row>
    <row r="65" spans="5:13" ht="13.5" customHeight="1">
      <c r="E65" s="154"/>
      <c r="F65" s="154"/>
      <c r="G65" s="154"/>
      <c r="H65" s="154"/>
      <c r="I65" s="154"/>
      <c r="J65" s="154"/>
      <c r="K65" s="154"/>
      <c r="L65" s="103"/>
      <c r="M65" s="238"/>
    </row>
    <row r="66" spans="2:13" ht="12.75">
      <c r="B66" s="2"/>
      <c r="C66" s="158" t="s">
        <v>707</v>
      </c>
      <c r="D66" s="487" t="str">
        <f>Translations!$B$814</f>
        <v>Aprakstiet mērierīces kravas un pasta masas noteikšanai.</v>
      </c>
      <c r="E66" s="487"/>
      <c r="F66" s="487"/>
      <c r="G66" s="487"/>
      <c r="H66" s="487"/>
      <c r="I66" s="487"/>
      <c r="J66" s="487"/>
      <c r="K66" s="487"/>
      <c r="L66" s="75"/>
      <c r="M66" s="246"/>
    </row>
    <row r="67" spans="2:13" ht="25.5" customHeight="1">
      <c r="B67" s="2"/>
      <c r="C67" s="158"/>
      <c r="D67" s="484"/>
      <c r="E67" s="485"/>
      <c r="F67" s="485"/>
      <c r="G67" s="485"/>
      <c r="H67" s="485"/>
      <c r="I67" s="485"/>
      <c r="J67" s="485"/>
      <c r="K67" s="486"/>
      <c r="L67" s="217"/>
      <c r="M67" s="240"/>
    </row>
    <row r="68" spans="2:13" ht="25.5" customHeight="1">
      <c r="B68" s="2"/>
      <c r="C68" s="158"/>
      <c r="D68" s="504"/>
      <c r="E68" s="505"/>
      <c r="F68" s="505"/>
      <c r="G68" s="505"/>
      <c r="H68" s="505"/>
      <c r="I68" s="505"/>
      <c r="J68" s="505"/>
      <c r="K68" s="506"/>
      <c r="L68" s="217"/>
      <c r="M68" s="240"/>
    </row>
    <row r="69" spans="2:13" ht="25.5" customHeight="1">
      <c r="B69" s="2"/>
      <c r="C69" s="158"/>
      <c r="D69" s="501"/>
      <c r="E69" s="502"/>
      <c r="F69" s="502"/>
      <c r="G69" s="502"/>
      <c r="H69" s="502"/>
      <c r="I69" s="502"/>
      <c r="J69" s="502"/>
      <c r="K69" s="503"/>
      <c r="L69" s="217"/>
      <c r="M69" s="240"/>
    </row>
    <row r="70" spans="3:13" ht="12.75">
      <c r="C70" s="158"/>
      <c r="D70" s="4"/>
      <c r="E70" s="4"/>
      <c r="F70" s="4"/>
      <c r="G70" s="4"/>
      <c r="H70" s="4"/>
      <c r="I70" s="4"/>
      <c r="J70" s="4"/>
      <c r="K70" s="4"/>
      <c r="L70" s="75"/>
      <c r="M70" s="246"/>
    </row>
    <row r="71" spans="1:14" s="222" customFormat="1" ht="25.5" customHeight="1">
      <c r="A71" s="234"/>
      <c r="C71" s="220" t="s">
        <v>685</v>
      </c>
      <c r="D71" s="500" t="str">
        <f>Translations!$B$815</f>
        <v>Apstipriniet, ka neiekļausiet tādu palešu un konteineru taras masu, kas nav komerckrava, kā arī ekspluatācijai gatava gaisa kuģa masu.</v>
      </c>
      <c r="E71" s="500"/>
      <c r="F71" s="500"/>
      <c r="G71" s="500"/>
      <c r="H71" s="500"/>
      <c r="I71" s="500"/>
      <c r="J71" s="500"/>
      <c r="K71" s="500"/>
      <c r="L71" s="210"/>
      <c r="M71" s="247"/>
      <c r="N71" s="223"/>
    </row>
    <row r="72" spans="3:13" ht="25.5" customHeight="1">
      <c r="C72" s="158"/>
      <c r="D72" s="488"/>
      <c r="E72" s="489"/>
      <c r="F72" s="489"/>
      <c r="G72" s="489"/>
      <c r="H72" s="489"/>
      <c r="I72" s="489"/>
      <c r="J72" s="489"/>
      <c r="K72" s="490"/>
      <c r="L72" s="75"/>
      <c r="M72" s="243" t="b">
        <f>ISBLANK(D72)</f>
        <v>1</v>
      </c>
    </row>
    <row r="73" spans="3:13" ht="12.75" customHeight="1">
      <c r="C73" s="158"/>
      <c r="D73" s="4"/>
      <c r="E73" s="4"/>
      <c r="F73" s="4"/>
      <c r="G73" s="4"/>
      <c r="H73" s="4"/>
      <c r="I73" s="4"/>
      <c r="J73" s="4"/>
      <c r="K73" s="4"/>
      <c r="L73" s="75"/>
      <c r="M73" s="246"/>
    </row>
    <row r="74" spans="2:13" ht="25.5" customHeight="1">
      <c r="B74" s="2"/>
      <c r="C74" s="158" t="s">
        <v>712</v>
      </c>
      <c r="D74" s="327" t="str">
        <f>Translations!$B$816</f>
        <v>Sniedziet informāciju par jūsu rīcībā esošajām procedūrām, kuras izmanto, lai noteiktu kravas un pasta masu lidojumā</v>
      </c>
      <c r="E74" s="327"/>
      <c r="F74" s="327"/>
      <c r="G74" s="327"/>
      <c r="H74" s="327"/>
      <c r="I74" s="327"/>
      <c r="J74" s="327"/>
      <c r="K74" s="327"/>
      <c r="L74" s="75"/>
      <c r="M74" s="246"/>
    </row>
    <row r="75" spans="1:14" s="17" customFormat="1" ht="12.75" customHeight="1">
      <c r="A75" s="90"/>
      <c r="C75" s="140"/>
      <c r="D75" s="479" t="str">
        <f>Translations!$B$194</f>
        <v>Procedūras nosaukums</v>
      </c>
      <c r="E75" s="480"/>
      <c r="F75" s="481"/>
      <c r="G75" s="482"/>
      <c r="H75" s="482"/>
      <c r="I75" s="482"/>
      <c r="J75" s="482"/>
      <c r="K75" s="483"/>
      <c r="L75" s="218"/>
      <c r="M75" s="241"/>
      <c r="N75" s="53"/>
    </row>
    <row r="76" spans="1:14" s="17" customFormat="1" ht="12.75" customHeight="1">
      <c r="A76" s="90"/>
      <c r="C76" s="140"/>
      <c r="D76" s="479" t="str">
        <f>Translations!$B$195</f>
        <v>Atsauce uz procedūru</v>
      </c>
      <c r="E76" s="480"/>
      <c r="F76" s="481"/>
      <c r="G76" s="482"/>
      <c r="H76" s="482"/>
      <c r="I76" s="482"/>
      <c r="J76" s="482"/>
      <c r="K76" s="483"/>
      <c r="L76" s="218"/>
      <c r="M76" s="241"/>
      <c r="N76" s="53"/>
    </row>
    <row r="77" spans="1:14" s="17" customFormat="1" ht="12.75">
      <c r="A77" s="90"/>
      <c r="B77" s="62"/>
      <c r="C77" s="140"/>
      <c r="D77" s="479" t="str">
        <f>Translations!$B$197</f>
        <v>Procedūras īss apraksts</v>
      </c>
      <c r="E77" s="480"/>
      <c r="F77" s="481"/>
      <c r="G77" s="482"/>
      <c r="H77" s="482"/>
      <c r="I77" s="482"/>
      <c r="J77" s="482"/>
      <c r="K77" s="483"/>
      <c r="L77" s="218"/>
      <c r="M77" s="241"/>
      <c r="N77" s="53"/>
    </row>
    <row r="78" spans="1:14" s="17" customFormat="1" ht="25.5" customHeight="1">
      <c r="A78" s="90"/>
      <c r="B78" s="62"/>
      <c r="C78" s="140"/>
      <c r="D78" s="479" t="str">
        <f>Translations!$B$198</f>
        <v>Par datu uzturēšanu atbildīgais amats vai struktūrvienība</v>
      </c>
      <c r="E78" s="480"/>
      <c r="F78" s="481"/>
      <c r="G78" s="482"/>
      <c r="H78" s="482"/>
      <c r="I78" s="482"/>
      <c r="J78" s="482"/>
      <c r="K78" s="483"/>
      <c r="L78" s="218"/>
      <c r="M78" s="241"/>
      <c r="N78" s="53"/>
    </row>
    <row r="79" spans="1:14" s="17" customFormat="1" ht="12.75" customHeight="1">
      <c r="A79" s="90"/>
      <c r="B79" s="62"/>
      <c r="C79" s="140"/>
      <c r="D79" s="479" t="str">
        <f>Translations!$B$199</f>
        <v>Vieta, kur dati tiek glabāti</v>
      </c>
      <c r="E79" s="480"/>
      <c r="F79" s="481"/>
      <c r="G79" s="482"/>
      <c r="H79" s="482"/>
      <c r="I79" s="482"/>
      <c r="J79" s="482"/>
      <c r="K79" s="483"/>
      <c r="L79" s="218"/>
      <c r="M79" s="241"/>
      <c r="N79" s="53"/>
    </row>
    <row r="80" spans="1:14" s="17" customFormat="1" ht="25.5" customHeight="1">
      <c r="A80" s="90"/>
      <c r="B80" s="62"/>
      <c r="C80" s="140"/>
      <c r="D80" s="479" t="str">
        <f>Translations!$B$233</f>
        <v>Izmantotās sistēmas nosaukums (attiecīgā gadījumā)</v>
      </c>
      <c r="E80" s="480"/>
      <c r="F80" s="481"/>
      <c r="G80" s="482"/>
      <c r="H80" s="482"/>
      <c r="I80" s="482"/>
      <c r="J80" s="482"/>
      <c r="K80" s="483"/>
      <c r="L80" s="218"/>
      <c r="M80" s="241"/>
      <c r="N80" s="53"/>
    </row>
    <row r="81" spans="3:13" ht="12.75">
      <c r="C81" s="158"/>
      <c r="D81" s="4"/>
      <c r="E81" s="4"/>
      <c r="F81" s="4"/>
      <c r="G81" s="4"/>
      <c r="H81" s="4"/>
      <c r="I81" s="4"/>
      <c r="J81" s="4"/>
      <c r="K81" s="4"/>
      <c r="L81" s="75"/>
      <c r="M81" s="246"/>
    </row>
    <row r="82" spans="4:8" ht="12.75">
      <c r="D82" s="491" t="str">
        <f>Translations!$B$817</f>
        <v>&lt;&lt;&lt; Klikšķiniet šeit, lai pārietu pie 7. iedaļas „Pārvaldība” &gt;&gt;&gt;</v>
      </c>
      <c r="E82" s="492"/>
      <c r="F82" s="492"/>
      <c r="G82" s="492"/>
      <c r="H82" s="492"/>
    </row>
    <row r="83" ht="12.75">
      <c r="D83" s="17"/>
    </row>
    <row r="84" ht="12.75">
      <c r="D84" s="17"/>
    </row>
  </sheetData>
  <sheetProtection sheet="1" objects="1" scenarios="1" formatCells="0" formatColumns="0" formatRows="0"/>
  <mergeCells count="84">
    <mergeCell ref="F47:K47"/>
    <mergeCell ref="D50:E50"/>
    <mergeCell ref="F50:K50"/>
    <mergeCell ref="F26:K26"/>
    <mergeCell ref="F31:K31"/>
    <mergeCell ref="D42:K42"/>
    <mergeCell ref="D47:E47"/>
    <mergeCell ref="D26:E26"/>
    <mergeCell ref="D31:E31"/>
    <mergeCell ref="F49:K49"/>
    <mergeCell ref="D21:E21"/>
    <mergeCell ref="D45:K45"/>
    <mergeCell ref="D17:E17"/>
    <mergeCell ref="F19:K19"/>
    <mergeCell ref="D30:E30"/>
    <mergeCell ref="D43:K43"/>
    <mergeCell ref="D35:K35"/>
    <mergeCell ref="E38:K38"/>
    <mergeCell ref="D36:K36"/>
    <mergeCell ref="F27:K27"/>
    <mergeCell ref="D15:K15"/>
    <mergeCell ref="F18:K18"/>
    <mergeCell ref="D19:E19"/>
    <mergeCell ref="D51:E51"/>
    <mergeCell ref="F17:K17"/>
    <mergeCell ref="D27:E27"/>
    <mergeCell ref="D46:K46"/>
    <mergeCell ref="E37:K37"/>
    <mergeCell ref="D18:E18"/>
    <mergeCell ref="D24:K24"/>
    <mergeCell ref="D11:K11"/>
    <mergeCell ref="F30:K30"/>
    <mergeCell ref="D56:K56"/>
    <mergeCell ref="D28:E28"/>
    <mergeCell ref="D39:K39"/>
    <mergeCell ref="F28:K28"/>
    <mergeCell ref="D29:E29"/>
    <mergeCell ref="D12:K12"/>
    <mergeCell ref="D48:E48"/>
    <mergeCell ref="F48:K48"/>
    <mergeCell ref="F21:K21"/>
    <mergeCell ref="D22:E22"/>
    <mergeCell ref="F22:K22"/>
    <mergeCell ref="C3:K3"/>
    <mergeCell ref="D41:K41"/>
    <mergeCell ref="F29:K29"/>
    <mergeCell ref="D20:E20"/>
    <mergeCell ref="F20:K20"/>
    <mergeCell ref="D10:K10"/>
    <mergeCell ref="D7:J7"/>
    <mergeCell ref="D8:K8"/>
    <mergeCell ref="D13:K13"/>
    <mergeCell ref="D74:K74"/>
    <mergeCell ref="D71:K71"/>
    <mergeCell ref="D69:K69"/>
    <mergeCell ref="D62:K62"/>
    <mergeCell ref="D63:K63"/>
    <mergeCell ref="D64:K64"/>
    <mergeCell ref="D68:K68"/>
    <mergeCell ref="D52:E52"/>
    <mergeCell ref="F52:K52"/>
    <mergeCell ref="D57:K57"/>
    <mergeCell ref="D60:K60"/>
    <mergeCell ref="D58:E58"/>
    <mergeCell ref="F58:K58"/>
    <mergeCell ref="D75:E75"/>
    <mergeCell ref="F76:K76"/>
    <mergeCell ref="D82:H82"/>
    <mergeCell ref="D80:E80"/>
    <mergeCell ref="F80:K80"/>
    <mergeCell ref="D77:E77"/>
    <mergeCell ref="F77:K77"/>
    <mergeCell ref="D78:E78"/>
    <mergeCell ref="F78:K78"/>
    <mergeCell ref="D49:E49"/>
    <mergeCell ref="F75:K75"/>
    <mergeCell ref="D79:E79"/>
    <mergeCell ref="F79:K79"/>
    <mergeCell ref="F51:K51"/>
    <mergeCell ref="D67:K67"/>
    <mergeCell ref="D66:K66"/>
    <mergeCell ref="D61:K61"/>
    <mergeCell ref="D72:K72"/>
    <mergeCell ref="D76:E76"/>
  </mergeCells>
  <conditionalFormatting sqref="D43:K43">
    <cfRule type="expression" priority="1" dxfId="0" stopIfTrue="1">
      <formula>(CNTR_TierPassenger=1)</formula>
    </cfRule>
  </conditionalFormatting>
  <conditionalFormatting sqref="D61:K64">
    <cfRule type="expression" priority="2" dxfId="0" stopIfTrue="1">
      <formula>(CNTR_MBrequired=2)</formula>
    </cfRule>
  </conditionalFormatting>
  <dataValidations count="3">
    <dataValidation type="list" allowBlank="1" showInputMessage="1" showErrorMessage="1" sqref="K7 D58:E58">
      <formula1>YesNo</formula1>
    </dataValidation>
    <dataValidation type="list" allowBlank="1" showInputMessage="1" showErrorMessage="1" sqref="D39:K39">
      <formula1>EUconst_PassengerTiers</formula1>
    </dataValidation>
    <dataValidation type="list" allowBlank="1" showInputMessage="1" showErrorMessage="1" sqref="D72:K72">
      <formula1>EUconst_ConfirmPayloadConditions</formula1>
    </dataValidation>
  </dataValidations>
  <hyperlinks>
    <hyperlink ref="D82:F82" location="'Tonne-kilometres'!A1" display="&lt;&lt;&lt;Click here to proceed to section 6 &quot;Distance&quot;&gt;&gt;&gt;"/>
    <hyperlink ref="D82:H82" location="Management!C10" display="&lt;&lt;&lt; Click here to proceed to section 8 &quot;Management systems&quot; &gt;&gt;&gt;"/>
  </hyperlinks>
  <printOptions/>
  <pageMargins left="0.7874015748031497" right="0.7874015748031497" top="0.7874015748031497" bottom="0.7874015748031497" header="0.3937007874015748" footer="0.3937007874015748"/>
  <pageSetup fitToHeight="4" fitToWidth="1" horizontalDpi="600" verticalDpi="600" orientation="portrait" paperSize="9" scale="83" r:id="rId2"/>
  <headerFooter alignWithMargins="0">
    <oddHeader>&amp;L&amp;F, &amp;A&amp;R&amp;D, &amp;T</oddHeader>
    <oddFooter>&amp;C&amp;P / &amp;N</oddFooter>
  </headerFooter>
  <rowBreaks count="2" manualBreakCount="2">
    <brk id="32" min="1" max="10" man="1"/>
    <brk id="53" min="1" max="10" man="1"/>
  </rowBreak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2:K156"/>
  <sheetViews>
    <sheetView showGridLines="0" zoomScaleSheetLayoutView="100" zoomScalePageLayoutView="0" workbookViewId="0" topLeftCell="A1">
      <selection activeCell="C38" sqref="C38:J38"/>
    </sheetView>
  </sheetViews>
  <sheetFormatPr defaultColWidth="9.140625" defaultRowHeight="12.75"/>
  <cols>
    <col min="1" max="1" width="3.140625" style="56" customWidth="1"/>
    <col min="2" max="2" width="5.28125" style="165" customWidth="1"/>
    <col min="3" max="3" width="9.00390625" style="17" customWidth="1"/>
    <col min="4" max="4" width="10.7109375" style="17" customWidth="1"/>
    <col min="5" max="5" width="13.140625" style="17" customWidth="1"/>
    <col min="6" max="6" width="13.28125" style="17" customWidth="1"/>
    <col min="7" max="7" width="14.421875" style="17" customWidth="1"/>
    <col min="8" max="8" width="12.28125" style="17" customWidth="1"/>
    <col min="9" max="9" width="13.421875" style="17" customWidth="1"/>
    <col min="10" max="10" width="14.57421875" style="17" customWidth="1"/>
    <col min="11" max="16384" width="9.140625" style="17" customWidth="1"/>
  </cols>
  <sheetData>
    <row r="2" spans="2:10" ht="33.75" customHeight="1">
      <c r="B2" s="544" t="str">
        <f>Translations!$B$322</f>
        <v>DATU PĀRVALDĪBAS UN KONTROLES DARBĪBU PROCEDŪRU APRAKSTS</v>
      </c>
      <c r="C2" s="544"/>
      <c r="D2" s="544"/>
      <c r="E2" s="544"/>
      <c r="F2" s="544"/>
      <c r="G2" s="544"/>
      <c r="H2" s="544"/>
      <c r="I2" s="544"/>
      <c r="J2" s="544"/>
    </row>
    <row r="4" spans="2:10" ht="15.75">
      <c r="B4" s="162">
        <v>7</v>
      </c>
      <c r="C4" s="163" t="str">
        <f>Translations!$B$15</f>
        <v>Pārvaldība</v>
      </c>
      <c r="D4" s="163"/>
      <c r="E4" s="163"/>
      <c r="F4" s="163"/>
      <c r="G4" s="163"/>
      <c r="H4" s="163"/>
      <c r="I4" s="163"/>
      <c r="J4" s="163"/>
    </row>
    <row r="5" spans="2:10" ht="12.75">
      <c r="B5" s="164"/>
      <c r="C5" s="99"/>
      <c r="D5" s="99"/>
      <c r="E5" s="99"/>
      <c r="F5" s="99"/>
      <c r="G5" s="99"/>
      <c r="H5" s="99"/>
      <c r="I5" s="99"/>
      <c r="J5" s="99"/>
    </row>
    <row r="6" spans="2:10" ht="12.75">
      <c r="B6" s="55" t="s">
        <v>706</v>
      </c>
      <c r="C6" s="375" t="str">
        <f>Translations!$B$323</f>
        <v>Norādiet monitoringa un ziņošanas pienākumus (MZR 61. pants)</v>
      </c>
      <c r="D6" s="375"/>
      <c r="E6" s="375"/>
      <c r="F6" s="375"/>
      <c r="G6" s="375"/>
      <c r="H6" s="375"/>
      <c r="I6" s="375"/>
      <c r="J6" s="375"/>
    </row>
    <row r="7" spans="2:10" ht="25.5" customHeight="1">
      <c r="B7" s="47"/>
      <c r="C7" s="540" t="str">
        <f>Translations!$B$324</f>
        <v>Norādiet attiecīgos amatus un sniedziet īsu kopsavilkumu par to funkcijām attiecībā uz monitoringu un ziņošanu. Jānorāda tikai amati ar vispārēju atbildību un citām svarīgām funkcijām (t. i., neiekļaujiet deleģētus pienākumus).</v>
      </c>
      <c r="D7" s="540"/>
      <c r="E7" s="540"/>
      <c r="F7" s="540"/>
      <c r="G7" s="540"/>
      <c r="H7" s="540"/>
      <c r="I7" s="540"/>
      <c r="J7" s="540"/>
    </row>
    <row r="8" spans="2:10" ht="12.75">
      <c r="B8" s="47"/>
      <c r="C8" s="540" t="str">
        <f>Translations!$B$325</f>
        <v>Izklāsts var būt kokveida diagramma vai organizācijas struktūra, kas pievienota jūsu iesniegumam</v>
      </c>
      <c r="D8" s="540"/>
      <c r="E8" s="540"/>
      <c r="F8" s="540"/>
      <c r="G8" s="540"/>
      <c r="H8" s="540"/>
      <c r="I8" s="540"/>
      <c r="J8" s="540"/>
    </row>
    <row r="9" spans="3:10" ht="12.75">
      <c r="C9" s="541" t="str">
        <f>Translations!$B$326</f>
        <v>Amats</v>
      </c>
      <c r="D9" s="542"/>
      <c r="E9" s="543"/>
      <c r="F9" s="541" t="str">
        <f>Translations!$B$327</f>
        <v>Pienākumi</v>
      </c>
      <c r="G9" s="542"/>
      <c r="H9" s="542"/>
      <c r="I9" s="542"/>
      <c r="J9" s="543"/>
    </row>
    <row r="10" spans="3:10" ht="12.75">
      <c r="C10" s="481"/>
      <c r="D10" s="482"/>
      <c r="E10" s="483"/>
      <c r="F10" s="481"/>
      <c r="G10" s="482"/>
      <c r="H10" s="482"/>
      <c r="I10" s="482"/>
      <c r="J10" s="483"/>
    </row>
    <row r="11" spans="3:10" ht="12.75">
      <c r="C11" s="481"/>
      <c r="D11" s="482"/>
      <c r="E11" s="483"/>
      <c r="F11" s="481"/>
      <c r="G11" s="482"/>
      <c r="H11" s="482"/>
      <c r="I11" s="482"/>
      <c r="J11" s="483"/>
    </row>
    <row r="12" spans="3:10" ht="12.75">
      <c r="C12" s="481"/>
      <c r="D12" s="482"/>
      <c r="E12" s="483"/>
      <c r="F12" s="481"/>
      <c r="G12" s="482"/>
      <c r="H12" s="482"/>
      <c r="I12" s="482"/>
      <c r="J12" s="483"/>
    </row>
    <row r="13" spans="3:10" ht="12.75">
      <c r="C13" s="481"/>
      <c r="D13" s="482"/>
      <c r="E13" s="483"/>
      <c r="F13" s="481"/>
      <c r="G13" s="482"/>
      <c r="H13" s="482"/>
      <c r="I13" s="482"/>
      <c r="J13" s="483"/>
    </row>
    <row r="14" spans="3:10" ht="12.75">
      <c r="C14" s="481"/>
      <c r="D14" s="482"/>
      <c r="E14" s="483"/>
      <c r="F14" s="481"/>
      <c r="G14" s="482"/>
      <c r="H14" s="482"/>
      <c r="I14" s="482"/>
      <c r="J14" s="483"/>
    </row>
    <row r="15" spans="2:10" ht="12.75">
      <c r="B15" s="164"/>
      <c r="C15" s="99"/>
      <c r="D15" s="99"/>
      <c r="E15" s="99"/>
      <c r="F15" s="99"/>
      <c r="G15" s="99"/>
      <c r="H15" s="99"/>
      <c r="I15" s="99"/>
      <c r="J15" s="99"/>
    </row>
    <row r="16" spans="2:10" ht="25.5" customHeight="1">
      <c r="B16" s="94" t="s">
        <v>709</v>
      </c>
      <c r="C16" s="375" t="str">
        <f>Translations!$B$328</f>
        <v>Sniedziet informāciju par procedūru, kā tiek pārvaldīta pienākumu un kompetences sadale personālam, kas atbild par monitoringu un ziņošanu, saskaņā ar MZR 58. panta 3. punkta c) apakšpunktu.</v>
      </c>
      <c r="D16" s="416"/>
      <c r="E16" s="416"/>
      <c r="F16" s="416"/>
      <c r="G16" s="416"/>
      <c r="H16" s="416"/>
      <c r="I16" s="416"/>
      <c r="J16" s="416"/>
    </row>
    <row r="17" spans="2:10" ht="38.25" customHeight="1">
      <c r="B17" s="94"/>
      <c r="C17" s="428" t="str">
        <f>Translations!$B$329</f>
        <v>Šajā procedūrā jāizklāsta, kā tiek sadalīti monitoringa un ziņošanas pienākumi iepriekš izklāstīto funkciju veicējiem, kā notiek mācības un novērtēšana un kā tiek sadalīti uzdevumi, nodrošinot to, ka visus atbilstīgos datus apstiprina persona, kas nav saistīta ar datu reģistrēšanu un savākšanu.</v>
      </c>
      <c r="D17" s="428"/>
      <c r="E17" s="428"/>
      <c r="F17" s="428"/>
      <c r="G17" s="428"/>
      <c r="H17" s="428"/>
      <c r="I17" s="428"/>
      <c r="J17" s="428"/>
    </row>
    <row r="18" spans="2:10" ht="12.75">
      <c r="B18" s="140"/>
      <c r="C18" s="479" t="str">
        <f>Translations!$B$194</f>
        <v>Procedūras nosaukums</v>
      </c>
      <c r="D18" s="480"/>
      <c r="E18" s="481"/>
      <c r="F18" s="482"/>
      <c r="G18" s="482"/>
      <c r="H18" s="482"/>
      <c r="I18" s="482"/>
      <c r="J18" s="483"/>
    </row>
    <row r="19" spans="2:10" ht="12.75">
      <c r="B19" s="140"/>
      <c r="C19" s="479" t="str">
        <f>Translations!$B$195</f>
        <v>Atsauce uz procedūru</v>
      </c>
      <c r="D19" s="480"/>
      <c r="E19" s="481"/>
      <c r="F19" s="482"/>
      <c r="G19" s="482"/>
      <c r="H19" s="482"/>
      <c r="I19" s="482"/>
      <c r="J19" s="483"/>
    </row>
    <row r="20" spans="2:10" ht="54" customHeight="1">
      <c r="B20" s="140"/>
      <c r="C20" s="479" t="str">
        <f>Translations!$B$197</f>
        <v>Procedūras īss apraksts</v>
      </c>
      <c r="D20" s="480"/>
      <c r="E20" s="481"/>
      <c r="F20" s="482"/>
      <c r="G20" s="482"/>
      <c r="H20" s="482"/>
      <c r="I20" s="482"/>
      <c r="J20" s="483"/>
    </row>
    <row r="21" spans="2:10" ht="38.25" customHeight="1">
      <c r="B21" s="140"/>
      <c r="C21" s="479" t="str">
        <f>Translations!$B$198</f>
        <v>Par datu uzturēšanu atbildīgais amats vai struktūrvienība</v>
      </c>
      <c r="D21" s="480"/>
      <c r="E21" s="481"/>
      <c r="F21" s="482"/>
      <c r="G21" s="482"/>
      <c r="H21" s="482"/>
      <c r="I21" s="482"/>
      <c r="J21" s="483"/>
    </row>
    <row r="22" spans="2:10" ht="24.75" customHeight="1">
      <c r="B22" s="140"/>
      <c r="C22" s="479" t="str">
        <f>Translations!$B$199</f>
        <v>Vieta, kur dati tiek glabāti</v>
      </c>
      <c r="D22" s="480"/>
      <c r="E22" s="481"/>
      <c r="F22" s="482"/>
      <c r="G22" s="482"/>
      <c r="H22" s="482"/>
      <c r="I22" s="482"/>
      <c r="J22" s="483"/>
    </row>
    <row r="23" spans="2:10" ht="38.25" customHeight="1">
      <c r="B23" s="140"/>
      <c r="C23" s="479" t="str">
        <f>Translations!$B$233</f>
        <v>Izmantotās sistēmas nosaukums (attiecīgā gadījumā)</v>
      </c>
      <c r="D23" s="480"/>
      <c r="E23" s="528"/>
      <c r="F23" s="529"/>
      <c r="G23" s="529"/>
      <c r="H23" s="529"/>
      <c r="I23" s="529"/>
      <c r="J23" s="530"/>
    </row>
    <row r="24" spans="2:6" ht="12.75">
      <c r="B24" s="164"/>
      <c r="C24" s="160"/>
      <c r="D24" s="160"/>
      <c r="E24" s="160"/>
      <c r="F24" s="160"/>
    </row>
    <row r="25" spans="2:10" ht="27" customHeight="1">
      <c r="B25" s="94" t="s">
        <v>714</v>
      </c>
      <c r="C25" s="416" t="str">
        <f>Translations!$B$330</f>
        <v>Sniedziet informāciju par monitoringa plāna atbilstīguma regulārās novērtēšanas procedūru, jo īpaši ietverot potenciālos pasākumus monitoringa metodoloģijas uzlabošanai.</v>
      </c>
      <c r="D25" s="416"/>
      <c r="E25" s="416"/>
      <c r="F25" s="416"/>
      <c r="G25" s="416"/>
      <c r="H25" s="416"/>
      <c r="I25" s="416"/>
      <c r="J25" s="416"/>
    </row>
    <row r="26" spans="2:10" ht="38.25" customHeight="1">
      <c r="B26" s="94"/>
      <c r="C26" s="428" t="str">
        <f>Translations!$B$331</f>
        <v>Šajā procedūrā jāizklāsta process, kā notiek regulāras pārbaudes, ar kurām nodrošina to, ka monitoringa plāns atspoguļo darbības būtību un atbilst monitoringa un ziņošanas regulai.  Īsā aprakstā jāizklāsta, cik regulāri novērtē plāna atbilstību darbības būtībai un kā iekšējā pārskatīšanā un verifikācijas apmeklējumos konstatētās izmaiņas tiek paziņotas kompetentajai iestādei.</v>
      </c>
      <c r="D26" s="428"/>
      <c r="E26" s="428"/>
      <c r="F26" s="428"/>
      <c r="G26" s="428"/>
      <c r="H26" s="428"/>
      <c r="I26" s="428"/>
      <c r="J26" s="428"/>
    </row>
    <row r="27" spans="2:10" ht="12.75">
      <c r="B27" s="140"/>
      <c r="C27" s="479" t="str">
        <f>Translations!$B$194</f>
        <v>Procedūras nosaukums</v>
      </c>
      <c r="D27" s="480"/>
      <c r="E27" s="481"/>
      <c r="F27" s="482"/>
      <c r="G27" s="482"/>
      <c r="H27" s="482"/>
      <c r="I27" s="482"/>
      <c r="J27" s="483"/>
    </row>
    <row r="28" spans="2:10" ht="12.75">
      <c r="B28" s="140"/>
      <c r="C28" s="479" t="str">
        <f>Translations!$B$195</f>
        <v>Atsauce uz procedūru</v>
      </c>
      <c r="D28" s="480"/>
      <c r="E28" s="481"/>
      <c r="F28" s="482"/>
      <c r="G28" s="482"/>
      <c r="H28" s="482"/>
      <c r="I28" s="482"/>
      <c r="J28" s="483"/>
    </row>
    <row r="29" spans="2:10" ht="54" customHeight="1">
      <c r="B29" s="140"/>
      <c r="C29" s="479" t="str">
        <f>Translations!$B$197</f>
        <v>Procedūras īss apraksts</v>
      </c>
      <c r="D29" s="480"/>
      <c r="E29" s="481"/>
      <c r="F29" s="482"/>
      <c r="G29" s="482"/>
      <c r="H29" s="482"/>
      <c r="I29" s="482"/>
      <c r="J29" s="483"/>
    </row>
    <row r="30" spans="2:10" ht="38.25" customHeight="1">
      <c r="B30" s="140"/>
      <c r="C30" s="479" t="str">
        <f>Translations!$B$198</f>
        <v>Par datu uzturēšanu atbildīgais amats vai struktūrvienība</v>
      </c>
      <c r="D30" s="480"/>
      <c r="E30" s="481"/>
      <c r="F30" s="482"/>
      <c r="G30" s="482"/>
      <c r="H30" s="482"/>
      <c r="I30" s="482"/>
      <c r="J30" s="483"/>
    </row>
    <row r="31" spans="2:10" ht="25.5" customHeight="1">
      <c r="B31" s="140"/>
      <c r="C31" s="479" t="str">
        <f>Translations!$B$199</f>
        <v>Vieta, kur dati tiek glabāti</v>
      </c>
      <c r="D31" s="480"/>
      <c r="E31" s="481"/>
      <c r="F31" s="482"/>
      <c r="G31" s="482"/>
      <c r="H31" s="482"/>
      <c r="I31" s="482"/>
      <c r="J31" s="483"/>
    </row>
    <row r="32" spans="2:10" ht="38.25" customHeight="1">
      <c r="B32" s="140"/>
      <c r="C32" s="479" t="str">
        <f>Translations!$B$233</f>
        <v>Izmantotās sistēmas nosaukums (attiecīgā gadījumā)</v>
      </c>
      <c r="D32" s="480"/>
      <c r="E32" s="528"/>
      <c r="F32" s="529"/>
      <c r="G32" s="529"/>
      <c r="H32" s="529"/>
      <c r="I32" s="529"/>
      <c r="J32" s="530"/>
    </row>
    <row r="33" spans="2:6" ht="12.75">
      <c r="B33" s="164"/>
      <c r="C33" s="160"/>
      <c r="D33" s="160"/>
      <c r="E33" s="160"/>
      <c r="F33" s="160"/>
    </row>
    <row r="34" spans="2:10" ht="15.75">
      <c r="B34" s="162">
        <v>8</v>
      </c>
      <c r="C34" s="163" t="str">
        <f>Translations!$B$16</f>
        <v>Datu plūsmas darbības</v>
      </c>
      <c r="D34" s="163"/>
      <c r="E34" s="163"/>
      <c r="F34" s="163"/>
      <c r="G34" s="163"/>
      <c r="H34" s="163"/>
      <c r="I34" s="163"/>
      <c r="J34" s="163"/>
    </row>
    <row r="35" spans="2:6" ht="15" customHeight="1">
      <c r="B35" s="164"/>
      <c r="C35" s="160"/>
      <c r="D35" s="160"/>
      <c r="E35" s="160"/>
      <c r="F35" s="160"/>
    </row>
    <row r="36" spans="2:10" ht="29.25" customHeight="1">
      <c r="B36" s="94" t="s">
        <v>706</v>
      </c>
      <c r="C36" s="416" t="str">
        <f>Translations!$B$332</f>
        <v>Sniedziet informāciju par datu plūsmas darbību procedūrām, ar kurām nodrošina to, ka ES ETS ietvaros paziņotie dati nesatur nepatiesus apgalvojumus un atbilst apstiprinātajam plānam un regulai.</v>
      </c>
      <c r="D36" s="416"/>
      <c r="E36" s="416"/>
      <c r="F36" s="416"/>
      <c r="G36" s="416"/>
      <c r="H36" s="416"/>
      <c r="I36" s="416"/>
      <c r="J36" s="416"/>
    </row>
    <row r="37" spans="2:11" s="56" customFormat="1" ht="51" customHeight="1">
      <c r="B37" s="51"/>
      <c r="C37" s="525" t="str">
        <f>Translations!$B$333</f>
        <v>Ja tiek izmantotas vairākas procedūras, sniedziet ziņas par vispārējo procedūru, kurā ietilpst galvenie datu plūsmas darbību posmi, un pievienojiet diagrammu, kurā redzams, kāda ir savstarpējā saikne starp datu pārvaldības procedūrām (šeit apakšā norādiet atsauci uz diagrammu un pievienojiet diagrammu monitoringa plānam, kad plānu iesniegsiet).  Otra iespēja ir sniegt ziņas par attiecīgajām papildu procedūrām uz atsevišķas lapas.</v>
      </c>
      <c r="D37" s="426"/>
      <c r="E37" s="426"/>
      <c r="F37" s="426"/>
      <c r="G37" s="426"/>
      <c r="H37" s="426"/>
      <c r="I37" s="426"/>
      <c r="J37" s="426"/>
      <c r="K37" s="214"/>
    </row>
    <row r="38" spans="2:11" s="56" customFormat="1" ht="51" customHeight="1">
      <c r="B38" s="51"/>
      <c r="C38" s="525" t="str">
        <f>Translations!$B$839</f>
        <v>Sadaļā "Attiecināmo apstrādes posmu apraksts" norādiet katru datu plūsmas posmu no primārajiem datiem līdz tonnkilometru datiem, kas atspoguļo secību un mijiedarbību starp datu plūsmas darbībām un  iekļauj formulas un datus, kas ir izmantoti, lai noteiktu tonnkilometru datus no primārajiem datiem. Iekļauj visu attiecināmo elektronisko datu apstrādes un uzglabāšanas sistēmu un citas datu ievades (tai skaitā manuālo ievadi) detaļas un apstiprina kā datu plūsmas darbības ir reģistrētas</v>
      </c>
      <c r="D38" s="426"/>
      <c r="E38" s="426"/>
      <c r="F38" s="426"/>
      <c r="G38" s="426"/>
      <c r="H38" s="426"/>
      <c r="I38" s="426"/>
      <c r="J38" s="426"/>
      <c r="K38" s="214"/>
    </row>
    <row r="39" spans="2:11" s="56" customFormat="1" ht="4.5" customHeight="1">
      <c r="B39" s="51"/>
      <c r="C39" s="159"/>
      <c r="D39" s="211"/>
      <c r="E39" s="212"/>
      <c r="F39" s="212"/>
      <c r="G39" s="212"/>
      <c r="H39" s="212"/>
      <c r="I39" s="212"/>
      <c r="J39" s="212"/>
      <c r="K39" s="213"/>
    </row>
    <row r="40" spans="2:11" s="56" customFormat="1" ht="12.75" customHeight="1">
      <c r="B40" s="51"/>
      <c r="C40" s="526" t="str">
        <f>Translations!$B$194</f>
        <v>Procedūras nosaukums</v>
      </c>
      <c r="D40" s="527"/>
      <c r="E40" s="481"/>
      <c r="F40" s="482"/>
      <c r="G40" s="482"/>
      <c r="H40" s="482"/>
      <c r="I40" s="482"/>
      <c r="J40" s="483"/>
      <c r="K40" s="42"/>
    </row>
    <row r="41" spans="2:11" s="56" customFormat="1" ht="12.75" customHeight="1">
      <c r="B41" s="51"/>
      <c r="C41" s="526" t="str">
        <f>Translations!$B$195</f>
        <v>Atsauce uz procedūru</v>
      </c>
      <c r="D41" s="527"/>
      <c r="E41" s="481"/>
      <c r="F41" s="482"/>
      <c r="G41" s="482"/>
      <c r="H41" s="482"/>
      <c r="I41" s="482"/>
      <c r="J41" s="483"/>
      <c r="K41" s="42"/>
    </row>
    <row r="42" spans="2:11" s="56" customFormat="1" ht="12.75" customHeight="1">
      <c r="B42" s="51"/>
      <c r="C42" s="526" t="str">
        <f>Translations!$B$335</f>
        <v>Atsauce uz diagrammu (attiecīgā gadījumā)</v>
      </c>
      <c r="D42" s="527"/>
      <c r="E42" s="481"/>
      <c r="F42" s="482"/>
      <c r="G42" s="482"/>
      <c r="H42" s="482"/>
      <c r="I42" s="482"/>
      <c r="J42" s="483"/>
      <c r="K42" s="42"/>
    </row>
    <row r="43" spans="2:11" s="56" customFormat="1" ht="25.5" customHeight="1">
      <c r="B43" s="51"/>
      <c r="C43" s="532" t="str">
        <f>Translations!$B$197</f>
        <v>Procedūras īss apraksts</v>
      </c>
      <c r="D43" s="546"/>
      <c r="E43" s="509"/>
      <c r="F43" s="510"/>
      <c r="G43" s="510"/>
      <c r="H43" s="510"/>
      <c r="I43" s="510"/>
      <c r="J43" s="511"/>
      <c r="K43" s="42"/>
    </row>
    <row r="44" spans="2:11" s="56" customFormat="1" ht="25.5" customHeight="1">
      <c r="B44" s="51"/>
      <c r="C44" s="547"/>
      <c r="D44" s="548"/>
      <c r="E44" s="517"/>
      <c r="F44" s="518"/>
      <c r="G44" s="518"/>
      <c r="H44" s="518"/>
      <c r="I44" s="518"/>
      <c r="J44" s="519"/>
      <c r="K44" s="42"/>
    </row>
    <row r="45" spans="2:11" s="56" customFormat="1" ht="25.5" customHeight="1">
      <c r="B45" s="51"/>
      <c r="C45" s="549"/>
      <c r="D45" s="550"/>
      <c r="E45" s="497"/>
      <c r="F45" s="498"/>
      <c r="G45" s="498"/>
      <c r="H45" s="498"/>
      <c r="I45" s="498"/>
      <c r="J45" s="499"/>
      <c r="K45" s="42"/>
    </row>
    <row r="46" spans="2:11" s="56" customFormat="1" ht="25.5" customHeight="1">
      <c r="B46" s="51"/>
      <c r="C46" s="526" t="str">
        <f>Translations!$B$336</f>
        <v>Amats vai struktūrvienība, kas atbild par procedūru un radītajiem datiem</v>
      </c>
      <c r="D46" s="527"/>
      <c r="E46" s="481"/>
      <c r="F46" s="482"/>
      <c r="G46" s="482"/>
      <c r="H46" s="482"/>
      <c r="I46" s="482"/>
      <c r="J46" s="483"/>
      <c r="K46" s="42"/>
    </row>
    <row r="47" spans="2:11" s="56" customFormat="1" ht="25.5" customHeight="1">
      <c r="B47" s="51"/>
      <c r="C47" s="526" t="str">
        <f>Translations!$B$199</f>
        <v>Vieta, kur dati tiek glabāti</v>
      </c>
      <c r="D47" s="527"/>
      <c r="E47" s="481"/>
      <c r="F47" s="482"/>
      <c r="G47" s="482"/>
      <c r="H47" s="482"/>
      <c r="I47" s="482"/>
      <c r="J47" s="483"/>
      <c r="K47" s="42"/>
    </row>
    <row r="48" spans="2:11" s="56" customFormat="1" ht="25.5" customHeight="1">
      <c r="B48" s="51"/>
      <c r="C48" s="526" t="str">
        <f>Translations!$B$337</f>
        <v>Izmantotās sistēmas nosaukums (attiecīgā gadījumā)</v>
      </c>
      <c r="D48" s="527"/>
      <c r="E48" s="481"/>
      <c r="F48" s="482"/>
      <c r="G48" s="482"/>
      <c r="H48" s="482"/>
      <c r="I48" s="482"/>
      <c r="J48" s="483"/>
      <c r="K48" s="42"/>
    </row>
    <row r="49" spans="2:11" s="56" customFormat="1" ht="38.25" customHeight="1">
      <c r="B49" s="51"/>
      <c r="C49" s="526" t="str">
        <f>Translations!$B$338</f>
        <v>Saraksts ar piemērotajiem EN vai citiem standartiem (attiecīgā gadījumā)</v>
      </c>
      <c r="D49" s="527"/>
      <c r="E49" s="481"/>
      <c r="F49" s="482"/>
      <c r="G49" s="482"/>
      <c r="H49" s="482"/>
      <c r="I49" s="482"/>
      <c r="J49" s="483"/>
      <c r="K49" s="42"/>
    </row>
    <row r="50" spans="2:11" s="56" customFormat="1" ht="25.5" customHeight="1">
      <c r="B50" s="51"/>
      <c r="C50" s="538" t="str">
        <f>Translations!$B$339</f>
        <v>Primāro datu avotu saraksts</v>
      </c>
      <c r="D50" s="539"/>
      <c r="E50" s="481"/>
      <c r="F50" s="482"/>
      <c r="G50" s="482"/>
      <c r="H50" s="482"/>
      <c r="I50" s="482"/>
      <c r="J50" s="483"/>
      <c r="K50" s="42"/>
    </row>
    <row r="51" spans="2:11" s="56" customFormat="1" ht="25.5" customHeight="1">
      <c r="B51" s="51"/>
      <c r="C51" s="532" t="str">
        <f>Translations!$B$340</f>
        <v>Attiecināmo apstrādes posmu apraksts katrai konkrētai datu plūsmas darbībai </v>
      </c>
      <c r="D51" s="533"/>
      <c r="E51" s="509"/>
      <c r="F51" s="510"/>
      <c r="G51" s="510"/>
      <c r="H51" s="510"/>
      <c r="I51" s="510"/>
      <c r="J51" s="511"/>
      <c r="K51" s="42"/>
    </row>
    <row r="52" spans="2:11" s="56" customFormat="1" ht="25.5" customHeight="1">
      <c r="B52" s="51"/>
      <c r="C52" s="534"/>
      <c r="D52" s="535"/>
      <c r="E52" s="517"/>
      <c r="F52" s="518"/>
      <c r="G52" s="518"/>
      <c r="H52" s="518"/>
      <c r="I52" s="518"/>
      <c r="J52" s="519"/>
      <c r="K52" s="42"/>
    </row>
    <row r="53" spans="2:11" s="56" customFormat="1" ht="25.5" customHeight="1">
      <c r="B53" s="51"/>
      <c r="C53" s="534"/>
      <c r="D53" s="535"/>
      <c r="E53" s="517"/>
      <c r="F53" s="518"/>
      <c r="G53" s="518"/>
      <c r="H53" s="518"/>
      <c r="I53" s="518"/>
      <c r="J53" s="519"/>
      <c r="K53" s="42"/>
    </row>
    <row r="54" spans="2:11" s="56" customFormat="1" ht="25.5" customHeight="1">
      <c r="B54" s="51"/>
      <c r="C54" s="536"/>
      <c r="D54" s="537"/>
      <c r="E54" s="497"/>
      <c r="F54" s="498"/>
      <c r="G54" s="498"/>
      <c r="H54" s="498"/>
      <c r="I54" s="498"/>
      <c r="J54" s="499"/>
      <c r="K54" s="42"/>
    </row>
    <row r="55" spans="2:10" ht="12.75">
      <c r="B55" s="140"/>
      <c r="C55" s="166"/>
      <c r="D55" s="166"/>
      <c r="E55" s="161"/>
      <c r="F55" s="161"/>
      <c r="G55" s="161"/>
      <c r="H55" s="161"/>
      <c r="I55" s="161"/>
      <c r="J55" s="161"/>
    </row>
    <row r="56" spans="2:10" ht="38.25" customHeight="1">
      <c r="B56" s="158" t="s">
        <v>709</v>
      </c>
      <c r="C56" s="338" t="str">
        <f>Translations!$B$835</f>
        <v>Pievienojiet datu plūsmas diagrammu, ko izmanto tonnkilometru datu aprēķināšanai, un norādiet, kas atbild par katra datu veida izgūšanu un glabāšanu. Ja vajadzīgs, atsaucieties uz papildinformāciju, kas iesniegta kopā ar jūsu pabeigto plānu.</v>
      </c>
      <c r="D56" s="338"/>
      <c r="E56" s="338"/>
      <c r="F56" s="338"/>
      <c r="G56" s="338"/>
      <c r="H56" s="338"/>
      <c r="I56" s="338"/>
      <c r="J56" s="338"/>
    </row>
    <row r="57" spans="2:10" ht="12.75">
      <c r="B57" s="164"/>
      <c r="C57" s="540" t="str">
        <f>Translations!$B$283</f>
        <v>Norādiet monitoringa plānam pievienoto datni/dokumentu zemāk redzamajā logā.</v>
      </c>
      <c r="D57" s="540"/>
      <c r="E57" s="540"/>
      <c r="F57" s="540"/>
      <c r="G57" s="540"/>
      <c r="H57" s="540"/>
      <c r="I57" s="540"/>
      <c r="J57" s="540"/>
    </row>
    <row r="58" spans="2:7" ht="12.75">
      <c r="B58" s="164"/>
      <c r="C58" s="481"/>
      <c r="D58" s="482"/>
      <c r="E58" s="482"/>
      <c r="F58" s="482"/>
      <c r="G58" s="524"/>
    </row>
    <row r="59" spans="2:10" ht="12.75">
      <c r="B59" s="140"/>
      <c r="C59" s="166"/>
      <c r="D59" s="166"/>
      <c r="E59" s="161"/>
      <c r="F59" s="161"/>
      <c r="G59" s="161"/>
      <c r="H59" s="161"/>
      <c r="I59" s="161"/>
      <c r="J59" s="161"/>
    </row>
    <row r="60" spans="2:10" ht="15.75">
      <c r="B60" s="167">
        <v>9</v>
      </c>
      <c r="C60" s="168" t="str">
        <f>Translations!$B$342</f>
        <v>Kontroles darbības</v>
      </c>
      <c r="D60" s="168"/>
      <c r="E60" s="168"/>
      <c r="F60" s="168"/>
      <c r="G60" s="168"/>
      <c r="H60" s="168"/>
      <c r="I60" s="168"/>
      <c r="J60" s="168"/>
    </row>
    <row r="61" spans="2:10" ht="12.75">
      <c r="B61" s="140"/>
      <c r="C61" s="166"/>
      <c r="D61" s="166"/>
      <c r="E61" s="161"/>
      <c r="F61" s="161"/>
      <c r="G61" s="161"/>
      <c r="H61" s="161"/>
      <c r="I61" s="161"/>
      <c r="J61" s="161"/>
    </row>
    <row r="62" spans="2:10" ht="12.75">
      <c r="B62" s="55" t="s">
        <v>706</v>
      </c>
      <c r="C62" s="375" t="str">
        <f>Translations!$B$343</f>
        <v>Sniedziet informāciju par procedūrām, ko izmanto raksturīgo risku un kontroles risku novērtēšanai.</v>
      </c>
      <c r="D62" s="426"/>
      <c r="E62" s="426"/>
      <c r="F62" s="426"/>
      <c r="G62" s="426"/>
      <c r="H62" s="426"/>
      <c r="I62" s="426"/>
      <c r="J62" s="426"/>
    </row>
    <row r="63" spans="2:10" ht="12.75" customHeight="1">
      <c r="B63" s="140"/>
      <c r="C63" s="428" t="str">
        <f>Translations!$B$344</f>
        <v>Īsā aprakstā jāizklāsta, kā novērtē raksturīgos riskus ("kļūdas") un kontroles riskus ("nepamanīšana"), izveidojot efektīvu kontroles sistēmu.</v>
      </c>
      <c r="D63" s="428"/>
      <c r="E63" s="428"/>
      <c r="F63" s="428"/>
      <c r="G63" s="428"/>
      <c r="H63" s="428"/>
      <c r="I63" s="428"/>
      <c r="J63" s="428"/>
    </row>
    <row r="64" spans="2:10" ht="12.75">
      <c r="B64" s="140"/>
      <c r="C64" s="479" t="str">
        <f>Translations!$B$194</f>
        <v>Procedūras nosaukums</v>
      </c>
      <c r="D64" s="480"/>
      <c r="E64" s="481"/>
      <c r="F64" s="482"/>
      <c r="G64" s="482"/>
      <c r="H64" s="482"/>
      <c r="I64" s="482"/>
      <c r="J64" s="483"/>
    </row>
    <row r="65" spans="2:10" ht="12.75">
      <c r="B65" s="140"/>
      <c r="C65" s="479" t="str">
        <f>Translations!$B$195</f>
        <v>Atsauce uz procedūru</v>
      </c>
      <c r="D65" s="480"/>
      <c r="E65" s="481"/>
      <c r="F65" s="482"/>
      <c r="G65" s="482"/>
      <c r="H65" s="482"/>
      <c r="I65" s="482"/>
      <c r="J65" s="483"/>
    </row>
    <row r="66" spans="2:10" ht="54" customHeight="1">
      <c r="B66" s="140"/>
      <c r="C66" s="479" t="str">
        <f>Translations!$B$197</f>
        <v>Procedūras īss apraksts</v>
      </c>
      <c r="D66" s="480"/>
      <c r="E66" s="481"/>
      <c r="F66" s="482"/>
      <c r="G66" s="482"/>
      <c r="H66" s="482"/>
      <c r="I66" s="482"/>
      <c r="J66" s="483"/>
    </row>
    <row r="67" spans="2:10" ht="35.25" customHeight="1">
      <c r="B67" s="140"/>
      <c r="C67" s="479" t="str">
        <f>Translations!$B$198</f>
        <v>Par datu uzturēšanu atbildīgais amats vai struktūrvienība</v>
      </c>
      <c r="D67" s="480"/>
      <c r="E67" s="481"/>
      <c r="F67" s="482"/>
      <c r="G67" s="482"/>
      <c r="H67" s="482"/>
      <c r="I67" s="482"/>
      <c r="J67" s="483"/>
    </row>
    <row r="68" spans="2:10" ht="25.5" customHeight="1">
      <c r="B68" s="140"/>
      <c r="C68" s="479" t="str">
        <f>Translations!$B$199</f>
        <v>Vieta, kur dati tiek glabāti</v>
      </c>
      <c r="D68" s="480"/>
      <c r="E68" s="481"/>
      <c r="F68" s="482"/>
      <c r="G68" s="482"/>
      <c r="H68" s="482"/>
      <c r="I68" s="482"/>
      <c r="J68" s="483"/>
    </row>
    <row r="69" spans="2:10" ht="38.25" customHeight="1">
      <c r="B69" s="140"/>
      <c r="C69" s="479" t="str">
        <f>Translations!$B$233</f>
        <v>Izmantotās sistēmas nosaukums (attiecīgā gadījumā)</v>
      </c>
      <c r="D69" s="480"/>
      <c r="E69" s="528"/>
      <c r="F69" s="529"/>
      <c r="G69" s="529"/>
      <c r="H69" s="529"/>
      <c r="I69" s="529"/>
      <c r="J69" s="530"/>
    </row>
    <row r="70" spans="2:10" ht="12.75">
      <c r="B70" s="140"/>
      <c r="C70" s="166"/>
      <c r="D70" s="166"/>
      <c r="E70" s="161"/>
      <c r="F70" s="161"/>
      <c r="G70" s="161"/>
      <c r="H70" s="161"/>
      <c r="I70" s="161"/>
      <c r="J70" s="161"/>
    </row>
    <row r="71" spans="2:10" ht="25.5" customHeight="1">
      <c r="B71" s="55" t="s">
        <v>709</v>
      </c>
      <c r="C71" s="375" t="str">
        <f>Translations!$B$345</f>
        <v>Sniedziet informāciju par procedūrām, ko izmanto datu plūsmas darbībām lietoto mērierīču un informācijas tehnoloģiju kvalitātes nodrošināšanai</v>
      </c>
      <c r="D71" s="426"/>
      <c r="E71" s="426"/>
      <c r="F71" s="426"/>
      <c r="G71" s="426"/>
      <c r="H71" s="426"/>
      <c r="I71" s="426"/>
      <c r="J71" s="426"/>
    </row>
    <row r="72" spans="2:10" ht="25.5" customHeight="1">
      <c r="B72" s="140"/>
      <c r="C72" s="428" t="str">
        <f>Translations!$B$346</f>
        <v>Īsā aprakstā jāizklāsta, kā attiecīgā gadījumā regulāri tiek kalibrētas vai pārbaudītas visas attiecīgās mērierīces un kā tiek testētas un kontrolētas informācijas tehnoloģijas, tostarp ietverot piekļuves kontroli, rezerves kopijas, atkopšanu un drošību.</v>
      </c>
      <c r="D72" s="428"/>
      <c r="E72" s="428"/>
      <c r="F72" s="428"/>
      <c r="G72" s="428"/>
      <c r="H72" s="428"/>
      <c r="I72" s="428"/>
      <c r="J72" s="428"/>
    </row>
    <row r="73" spans="2:10" ht="12.75">
      <c r="B73" s="140"/>
      <c r="C73" s="479" t="str">
        <f>Translations!$B$194</f>
        <v>Procedūras nosaukums</v>
      </c>
      <c r="D73" s="480"/>
      <c r="E73" s="481"/>
      <c r="F73" s="482"/>
      <c r="G73" s="482"/>
      <c r="H73" s="482"/>
      <c r="I73" s="482"/>
      <c r="J73" s="483"/>
    </row>
    <row r="74" spans="2:10" ht="12.75">
      <c r="B74" s="140"/>
      <c r="C74" s="479" t="str">
        <f>Translations!$B$195</f>
        <v>Atsauce uz procedūru</v>
      </c>
      <c r="D74" s="480"/>
      <c r="E74" s="481"/>
      <c r="F74" s="482"/>
      <c r="G74" s="482"/>
      <c r="H74" s="482"/>
      <c r="I74" s="482"/>
      <c r="J74" s="483"/>
    </row>
    <row r="75" spans="2:10" ht="54.75" customHeight="1">
      <c r="B75" s="140"/>
      <c r="C75" s="479" t="str">
        <f>Translations!$B$197</f>
        <v>Procedūras īss apraksts</v>
      </c>
      <c r="D75" s="480"/>
      <c r="E75" s="481"/>
      <c r="F75" s="482"/>
      <c r="G75" s="482"/>
      <c r="H75" s="482"/>
      <c r="I75" s="482"/>
      <c r="J75" s="483"/>
    </row>
    <row r="76" spans="2:10" ht="34.5" customHeight="1">
      <c r="B76" s="140"/>
      <c r="C76" s="479" t="str">
        <f>Translations!$B$198</f>
        <v>Par datu uzturēšanu atbildīgais amats vai struktūrvienība</v>
      </c>
      <c r="D76" s="480"/>
      <c r="E76" s="481"/>
      <c r="F76" s="482"/>
      <c r="G76" s="482"/>
      <c r="H76" s="482"/>
      <c r="I76" s="482"/>
      <c r="J76" s="483"/>
    </row>
    <row r="77" spans="2:10" ht="25.5" customHeight="1">
      <c r="B77" s="140"/>
      <c r="C77" s="479" t="str">
        <f>Translations!$B$199</f>
        <v>Vieta, kur dati tiek glabāti</v>
      </c>
      <c r="D77" s="480"/>
      <c r="E77" s="481"/>
      <c r="F77" s="482"/>
      <c r="G77" s="482"/>
      <c r="H77" s="482"/>
      <c r="I77" s="482"/>
      <c r="J77" s="483"/>
    </row>
    <row r="78" spans="2:10" ht="38.25" customHeight="1">
      <c r="B78" s="140"/>
      <c r="C78" s="479" t="str">
        <f>Translations!$B$233</f>
        <v>Izmantotās sistēmas nosaukums (attiecīgā gadījumā)</v>
      </c>
      <c r="D78" s="480"/>
      <c r="E78" s="528"/>
      <c r="F78" s="529"/>
      <c r="G78" s="529"/>
      <c r="H78" s="529"/>
      <c r="I78" s="529"/>
      <c r="J78" s="530"/>
    </row>
    <row r="79" spans="2:10" ht="12.75">
      <c r="B79" s="140"/>
      <c r="C79" s="166"/>
      <c r="D79" s="166"/>
      <c r="E79" s="161"/>
      <c r="F79" s="161"/>
      <c r="G79" s="161"/>
      <c r="H79" s="161"/>
      <c r="I79" s="161"/>
      <c r="J79" s="161"/>
    </row>
    <row r="80" spans="2:10" ht="25.5" customHeight="1">
      <c r="B80" s="55" t="s">
        <v>714</v>
      </c>
      <c r="C80" s="375" t="str">
        <f>Translations!$B$347</f>
        <v>Sniedziet ziņas par procedūrām, ko izmanto regulāras iekšējās pārskatīšanas un datu validēšanas nodrošināšanai.</v>
      </c>
      <c r="D80" s="426"/>
      <c r="E80" s="426"/>
      <c r="F80" s="426"/>
      <c r="G80" s="426"/>
      <c r="H80" s="426"/>
      <c r="I80" s="426"/>
      <c r="J80" s="426"/>
    </row>
    <row r="81" spans="2:10" ht="25.5" customHeight="1">
      <c r="B81" s="140"/>
      <c r="C81" s="531" t="str">
        <f>Translations!$B$836</f>
        <v>Īsā aprakstā jānorāda, ka pārskatīšanas un validēšanas process ietver pārbaudīšanu, vai dati ir pilnīgi, salīdzināšanu ar iepriekšējo gadu datiem un datu noraidīšanas kritērijus.</v>
      </c>
      <c r="D81" s="428"/>
      <c r="E81" s="428"/>
      <c r="F81" s="428"/>
      <c r="G81" s="428"/>
      <c r="H81" s="428"/>
      <c r="I81" s="428"/>
      <c r="J81" s="428"/>
    </row>
    <row r="82" spans="2:10" ht="12.75">
      <c r="B82" s="140"/>
      <c r="C82" s="479" t="str">
        <f>Translations!$B$194</f>
        <v>Procedūras nosaukums</v>
      </c>
      <c r="D82" s="480"/>
      <c r="E82" s="481"/>
      <c r="F82" s="482"/>
      <c r="G82" s="482"/>
      <c r="H82" s="482"/>
      <c r="I82" s="482"/>
      <c r="J82" s="483"/>
    </row>
    <row r="83" spans="2:10" ht="12.75">
      <c r="B83" s="140"/>
      <c r="C83" s="479" t="str">
        <f>Translations!$B$195</f>
        <v>Atsauce uz procedūru</v>
      </c>
      <c r="D83" s="480"/>
      <c r="E83" s="481"/>
      <c r="F83" s="482"/>
      <c r="G83" s="482"/>
      <c r="H83" s="482"/>
      <c r="I83" s="482"/>
      <c r="J83" s="483"/>
    </row>
    <row r="84" spans="2:10" ht="54" customHeight="1">
      <c r="B84" s="140"/>
      <c r="C84" s="479" t="str">
        <f>Translations!$B$197</f>
        <v>Procedūras īss apraksts</v>
      </c>
      <c r="D84" s="480"/>
      <c r="E84" s="481"/>
      <c r="F84" s="482"/>
      <c r="G84" s="482"/>
      <c r="H84" s="482"/>
      <c r="I84" s="482"/>
      <c r="J84" s="483"/>
    </row>
    <row r="85" spans="2:10" ht="33.75" customHeight="1">
      <c r="B85" s="140"/>
      <c r="C85" s="479" t="str">
        <f>Translations!$B$198</f>
        <v>Par datu uzturēšanu atbildīgais amats vai struktūrvienība</v>
      </c>
      <c r="D85" s="480"/>
      <c r="E85" s="481"/>
      <c r="F85" s="482"/>
      <c r="G85" s="482"/>
      <c r="H85" s="482"/>
      <c r="I85" s="482"/>
      <c r="J85" s="483"/>
    </row>
    <row r="86" spans="2:10" ht="25.5" customHeight="1">
      <c r="B86" s="140"/>
      <c r="C86" s="479" t="str">
        <f>Translations!$B$199</f>
        <v>Vieta, kur dati tiek glabāti</v>
      </c>
      <c r="D86" s="480"/>
      <c r="E86" s="481"/>
      <c r="F86" s="482"/>
      <c r="G86" s="482"/>
      <c r="H86" s="482"/>
      <c r="I86" s="482"/>
      <c r="J86" s="483"/>
    </row>
    <row r="87" spans="2:10" ht="38.25" customHeight="1">
      <c r="B87" s="140"/>
      <c r="C87" s="479" t="str">
        <f>Translations!$B$233</f>
        <v>Izmantotās sistēmas nosaukums (attiecīgā gadījumā)</v>
      </c>
      <c r="D87" s="480"/>
      <c r="E87" s="528"/>
      <c r="F87" s="529"/>
      <c r="G87" s="529"/>
      <c r="H87" s="529"/>
      <c r="I87" s="529"/>
      <c r="J87" s="530"/>
    </row>
    <row r="88" spans="2:10" ht="12.75">
      <c r="B88" s="140"/>
      <c r="C88" s="166"/>
      <c r="D88" s="166"/>
      <c r="E88" s="161"/>
      <c r="F88" s="161"/>
      <c r="G88" s="161"/>
      <c r="H88" s="161"/>
      <c r="I88" s="161"/>
      <c r="J88" s="161"/>
    </row>
    <row r="89" spans="2:10" ht="12.75" customHeight="1">
      <c r="B89" s="55" t="s">
        <v>710</v>
      </c>
      <c r="C89" s="375" t="str">
        <f>Translations!$B$349</f>
        <v>Sniedziet informāciju par korekciju un korektīvu darbību veikšanas procedūrām.</v>
      </c>
      <c r="D89" s="426"/>
      <c r="E89" s="426"/>
      <c r="F89" s="426"/>
      <c r="G89" s="426"/>
      <c r="H89" s="426"/>
      <c r="I89" s="426"/>
      <c r="J89" s="426"/>
    </row>
    <row r="90" spans="2:10" ht="25.5" customHeight="1">
      <c r="B90" s="140"/>
      <c r="C90" s="428" t="str">
        <f>Translations!$B$350</f>
        <v>Īsā aprakstā jāizklāsta, kādas atbilstīgas darbības tiek veiktas, ja tiek konstatēts, ka datu plūsmas darbības un kontroles darbības nestrādā efektīvi. Procedūrā vispārīgi jāizklāsta, kā tiek vērtēts izguves datu derīgums, kā tiek noteikts kļūdas cēlonis un kā tā tiek labota.</v>
      </c>
      <c r="D90" s="428"/>
      <c r="E90" s="428"/>
      <c r="F90" s="428"/>
      <c r="G90" s="428"/>
      <c r="H90" s="428"/>
      <c r="I90" s="428"/>
      <c r="J90" s="428"/>
    </row>
    <row r="91" spans="2:10" ht="12.75">
      <c r="B91" s="140"/>
      <c r="C91" s="479" t="str">
        <f>Translations!$B$194</f>
        <v>Procedūras nosaukums</v>
      </c>
      <c r="D91" s="480"/>
      <c r="E91" s="481"/>
      <c r="F91" s="482"/>
      <c r="G91" s="482"/>
      <c r="H91" s="482"/>
      <c r="I91" s="482"/>
      <c r="J91" s="483"/>
    </row>
    <row r="92" spans="2:10" ht="12.75">
      <c r="B92" s="140"/>
      <c r="C92" s="479" t="str">
        <f>Translations!$B$195</f>
        <v>Atsauce uz procedūru</v>
      </c>
      <c r="D92" s="480"/>
      <c r="E92" s="481"/>
      <c r="F92" s="482"/>
      <c r="G92" s="482"/>
      <c r="H92" s="482"/>
      <c r="I92" s="482"/>
      <c r="J92" s="483"/>
    </row>
    <row r="93" spans="2:10" ht="54" customHeight="1">
      <c r="B93" s="140"/>
      <c r="C93" s="479" t="str">
        <f>Translations!$B$197</f>
        <v>Procedūras īss apraksts</v>
      </c>
      <c r="D93" s="480"/>
      <c r="E93" s="481"/>
      <c r="F93" s="482"/>
      <c r="G93" s="482"/>
      <c r="H93" s="482"/>
      <c r="I93" s="482"/>
      <c r="J93" s="483"/>
    </row>
    <row r="94" spans="2:10" ht="35.25" customHeight="1">
      <c r="B94" s="140"/>
      <c r="C94" s="479" t="str">
        <f>Translations!$B$198</f>
        <v>Par datu uzturēšanu atbildīgais amats vai struktūrvienība</v>
      </c>
      <c r="D94" s="480"/>
      <c r="E94" s="481"/>
      <c r="F94" s="482"/>
      <c r="G94" s="482"/>
      <c r="H94" s="482"/>
      <c r="I94" s="482"/>
      <c r="J94" s="483"/>
    </row>
    <row r="95" spans="2:10" ht="25.5" customHeight="1">
      <c r="B95" s="140"/>
      <c r="C95" s="479" t="str">
        <f>Translations!$B$199</f>
        <v>Vieta, kur dati tiek glabāti</v>
      </c>
      <c r="D95" s="480"/>
      <c r="E95" s="481"/>
      <c r="F95" s="482"/>
      <c r="G95" s="482"/>
      <c r="H95" s="482"/>
      <c r="I95" s="482"/>
      <c r="J95" s="483"/>
    </row>
    <row r="96" spans="2:10" ht="38.25" customHeight="1">
      <c r="B96" s="140"/>
      <c r="C96" s="479" t="str">
        <f>Translations!$B$233</f>
        <v>Izmantotās sistēmas nosaukums (attiecīgā gadījumā)</v>
      </c>
      <c r="D96" s="480"/>
      <c r="E96" s="528"/>
      <c r="F96" s="529"/>
      <c r="G96" s="529"/>
      <c r="H96" s="529"/>
      <c r="I96" s="529"/>
      <c r="J96" s="530"/>
    </row>
    <row r="97" spans="2:10" ht="12.75">
      <c r="B97" s="140"/>
      <c r="C97" s="166"/>
      <c r="D97" s="166"/>
      <c r="E97" s="161"/>
      <c r="F97" s="161"/>
      <c r="G97" s="161"/>
      <c r="H97" s="161"/>
      <c r="I97" s="161"/>
      <c r="J97" s="161"/>
    </row>
    <row r="98" spans="2:10" ht="13.5" customHeight="1">
      <c r="B98" s="55" t="s">
        <v>711</v>
      </c>
      <c r="C98" s="375" t="str">
        <f>Translations!$B$351</f>
        <v>Attiecīgā gadījumā sniedziet informāciju par ārējām organizācijām uzticētu darbību kontroles procedūrām.</v>
      </c>
      <c r="D98" s="426"/>
      <c r="E98" s="426"/>
      <c r="F98" s="426"/>
      <c r="G98" s="426"/>
      <c r="H98" s="426"/>
      <c r="I98" s="426"/>
      <c r="J98" s="426"/>
    </row>
    <row r="99" spans="2:10" ht="25.5" customHeight="1">
      <c r="B99" s="140"/>
      <c r="C99" s="428" t="str">
        <f>Translations!$B$352</f>
        <v>Īsā aprakstā jānorāda, kā tiek pārbaudītas datu plūsmas darbības un kontroles darbības, ja tās uzticētas citai organizācijai kā ārpakalpojums, un kādas pārbaudes tiek veiktas attiecībā uz rezultātā iegūtajiem datiem.</v>
      </c>
      <c r="D99" s="428"/>
      <c r="E99" s="428"/>
      <c r="F99" s="428"/>
      <c r="G99" s="428"/>
      <c r="H99" s="428"/>
      <c r="I99" s="428"/>
      <c r="J99" s="428"/>
    </row>
    <row r="100" spans="2:10" ht="12.75">
      <c r="B100" s="140"/>
      <c r="C100" s="479" t="str">
        <f>Translations!$B$194</f>
        <v>Procedūras nosaukums</v>
      </c>
      <c r="D100" s="480"/>
      <c r="E100" s="481"/>
      <c r="F100" s="482"/>
      <c r="G100" s="482"/>
      <c r="H100" s="482"/>
      <c r="I100" s="482"/>
      <c r="J100" s="483"/>
    </row>
    <row r="101" spans="2:10" ht="12.75">
      <c r="B101" s="140"/>
      <c r="C101" s="479" t="str">
        <f>Translations!$B$195</f>
        <v>Atsauce uz procedūru</v>
      </c>
      <c r="D101" s="480"/>
      <c r="E101" s="481"/>
      <c r="F101" s="482"/>
      <c r="G101" s="482"/>
      <c r="H101" s="482"/>
      <c r="I101" s="482"/>
      <c r="J101" s="483"/>
    </row>
    <row r="102" spans="2:10" ht="54" customHeight="1">
      <c r="B102" s="140"/>
      <c r="C102" s="479" t="str">
        <f>Translations!$B$197</f>
        <v>Procedūras īss apraksts</v>
      </c>
      <c r="D102" s="480"/>
      <c r="E102" s="481"/>
      <c r="F102" s="482"/>
      <c r="G102" s="482"/>
      <c r="H102" s="482"/>
      <c r="I102" s="482"/>
      <c r="J102" s="483"/>
    </row>
    <row r="103" spans="2:10" ht="34.5" customHeight="1">
      <c r="B103" s="140"/>
      <c r="C103" s="479" t="str">
        <f>Translations!$B$198</f>
        <v>Par datu uzturēšanu atbildīgais amats vai struktūrvienība</v>
      </c>
      <c r="D103" s="480"/>
      <c r="E103" s="481"/>
      <c r="F103" s="482"/>
      <c r="G103" s="482"/>
      <c r="H103" s="482"/>
      <c r="I103" s="482"/>
      <c r="J103" s="483"/>
    </row>
    <row r="104" spans="2:10" ht="25.5" customHeight="1">
      <c r="B104" s="140"/>
      <c r="C104" s="479" t="str">
        <f>Translations!$B$199</f>
        <v>Vieta, kur dati tiek glabāti</v>
      </c>
      <c r="D104" s="480"/>
      <c r="E104" s="481"/>
      <c r="F104" s="482"/>
      <c r="G104" s="482"/>
      <c r="H104" s="482"/>
      <c r="I104" s="482"/>
      <c r="J104" s="483"/>
    </row>
    <row r="105" spans="2:10" ht="38.25" customHeight="1">
      <c r="B105" s="140"/>
      <c r="C105" s="479" t="str">
        <f>Translations!$B$233</f>
        <v>Izmantotās sistēmas nosaukums (attiecīgā gadījumā)</v>
      </c>
      <c r="D105" s="480"/>
      <c r="E105" s="528"/>
      <c r="F105" s="529"/>
      <c r="G105" s="529"/>
      <c r="H105" s="529"/>
      <c r="I105" s="529"/>
      <c r="J105" s="530"/>
    </row>
    <row r="106" spans="2:10" ht="12.75">
      <c r="B106" s="140"/>
      <c r="C106" s="166"/>
      <c r="D106" s="166"/>
      <c r="E106" s="161"/>
      <c r="F106" s="161"/>
      <c r="G106" s="161"/>
      <c r="H106" s="161"/>
      <c r="I106" s="161"/>
      <c r="J106" s="161"/>
    </row>
    <row r="107" spans="2:10" ht="12.75" customHeight="1">
      <c r="B107" s="55" t="s">
        <v>707</v>
      </c>
      <c r="C107" s="375" t="str">
        <f>Translations!$B$353</f>
        <v>Sniedziet informāciju par uzskaites un dokumentācijas pārvaldības procedūrām.</v>
      </c>
      <c r="D107" s="426"/>
      <c r="E107" s="426"/>
      <c r="F107" s="426"/>
      <c r="G107" s="426"/>
      <c r="H107" s="426"/>
      <c r="I107" s="426"/>
      <c r="J107" s="426"/>
    </row>
    <row r="108" spans="2:10" ht="38.25" customHeight="1">
      <c r="B108" s="140"/>
      <c r="C108" s="428" t="str">
        <f>Translations!$B$354</f>
        <v>Īsā aprakstā jāizklāsta dokumentu saglabāšanas process, jo īpaši attiecībā uz datiem un informāciju, kas minēta MZR IX pielikumā, kā arī jānorāda, kā dati tiek uzglabāti, nodrošinot, ka informācija pēc pieprasījuma bez kavēšanās ir pieejama kompetentajai iestādei vai verificētājam.</v>
      </c>
      <c r="D108" s="428"/>
      <c r="E108" s="428"/>
      <c r="F108" s="428"/>
      <c r="G108" s="428"/>
      <c r="H108" s="428"/>
      <c r="I108" s="428"/>
      <c r="J108" s="428"/>
    </row>
    <row r="109" spans="2:10" ht="12.75">
      <c r="B109" s="140"/>
      <c r="C109" s="479" t="str">
        <f>Translations!$B$194</f>
        <v>Procedūras nosaukums</v>
      </c>
      <c r="D109" s="480"/>
      <c r="E109" s="481"/>
      <c r="F109" s="482"/>
      <c r="G109" s="482"/>
      <c r="H109" s="482"/>
      <c r="I109" s="482"/>
      <c r="J109" s="483"/>
    </row>
    <row r="110" spans="2:10" ht="12.75">
      <c r="B110" s="140"/>
      <c r="C110" s="479" t="str">
        <f>Translations!$B$195</f>
        <v>Atsauce uz procedūru</v>
      </c>
      <c r="D110" s="480"/>
      <c r="E110" s="481"/>
      <c r="F110" s="482"/>
      <c r="G110" s="482"/>
      <c r="H110" s="482"/>
      <c r="I110" s="482"/>
      <c r="J110" s="483"/>
    </row>
    <row r="111" spans="2:10" ht="54" customHeight="1">
      <c r="B111" s="140"/>
      <c r="C111" s="479" t="str">
        <f>Translations!$B$197</f>
        <v>Procedūras īss apraksts</v>
      </c>
      <c r="D111" s="480"/>
      <c r="E111" s="481"/>
      <c r="F111" s="482"/>
      <c r="G111" s="482"/>
      <c r="H111" s="482"/>
      <c r="I111" s="482"/>
      <c r="J111" s="483"/>
    </row>
    <row r="112" spans="2:10" ht="34.5" customHeight="1">
      <c r="B112" s="140"/>
      <c r="C112" s="479" t="str">
        <f>Translations!$B$198</f>
        <v>Par datu uzturēšanu atbildīgais amats vai struktūrvienība</v>
      </c>
      <c r="D112" s="480"/>
      <c r="E112" s="481"/>
      <c r="F112" s="482"/>
      <c r="G112" s="482"/>
      <c r="H112" s="482"/>
      <c r="I112" s="482"/>
      <c r="J112" s="483"/>
    </row>
    <row r="113" spans="2:10" ht="25.5" customHeight="1">
      <c r="B113" s="140"/>
      <c r="C113" s="479" t="str">
        <f>Translations!$B$199</f>
        <v>Vieta, kur dati tiek glabāti</v>
      </c>
      <c r="D113" s="480"/>
      <c r="E113" s="481"/>
      <c r="F113" s="482"/>
      <c r="G113" s="482"/>
      <c r="H113" s="482"/>
      <c r="I113" s="482"/>
      <c r="J113" s="483"/>
    </row>
    <row r="114" spans="2:10" ht="38.25" customHeight="1">
      <c r="B114" s="140"/>
      <c r="C114" s="479" t="str">
        <f>Translations!$B$233</f>
        <v>Izmantotās sistēmas nosaukums (attiecīgā gadījumā)</v>
      </c>
      <c r="D114" s="480"/>
      <c r="E114" s="528"/>
      <c r="F114" s="529"/>
      <c r="G114" s="529"/>
      <c r="H114" s="529"/>
      <c r="I114" s="529"/>
      <c r="J114" s="530"/>
    </row>
    <row r="115" spans="2:10" ht="12.75">
      <c r="B115" s="140"/>
      <c r="C115" s="166"/>
      <c r="D115" s="166"/>
      <c r="E115" s="161"/>
      <c r="F115" s="161"/>
      <c r="G115" s="161"/>
      <c r="H115" s="161"/>
      <c r="I115" s="161"/>
      <c r="J115" s="161"/>
    </row>
    <row r="116" spans="2:10" ht="25.5" customHeight="1">
      <c r="B116" s="158" t="s">
        <v>874</v>
      </c>
      <c r="C116" s="338" t="str">
        <f>Translations!$B$837</f>
        <v>Sniedziet riska novērtēšanas rezultātus, kur redzams, ka kontroles darbības un procedūras atbilst konstatētajiem riskiem.</v>
      </c>
      <c r="D116" s="338"/>
      <c r="E116" s="338"/>
      <c r="F116" s="338"/>
      <c r="G116" s="338"/>
      <c r="H116" s="338"/>
      <c r="I116" s="338"/>
      <c r="J116" s="338"/>
    </row>
    <row r="117" spans="2:10" ht="13.5" customHeight="1">
      <c r="B117" s="164"/>
      <c r="C117" s="540" t="str">
        <f>Translations!$B$283</f>
        <v>Norādiet monitoringa plānam pievienoto datni/dokumentu zemāk redzamajā logā.</v>
      </c>
      <c r="D117" s="540"/>
      <c r="E117" s="540"/>
      <c r="F117" s="540"/>
      <c r="G117" s="540"/>
      <c r="H117" s="540"/>
      <c r="I117" s="540"/>
      <c r="J117" s="540"/>
    </row>
    <row r="118" spans="2:7" ht="12.75">
      <c r="B118" s="164"/>
      <c r="C118" s="520"/>
      <c r="D118" s="521"/>
      <c r="E118" s="521"/>
      <c r="F118" s="521"/>
      <c r="G118" s="522"/>
    </row>
    <row r="119" spans="2:6" ht="12.75" customHeight="1">
      <c r="B119" s="164"/>
      <c r="C119" s="160"/>
      <c r="D119" s="160"/>
      <c r="E119" s="160"/>
      <c r="F119" s="160"/>
    </row>
    <row r="120" spans="2:10" ht="12.75" customHeight="1">
      <c r="B120" s="55" t="s">
        <v>712</v>
      </c>
      <c r="C120" s="555" t="str">
        <f>Translations!$B$356</f>
        <v>Vai jūsu organizācijai ir dokumentēta vides vadības sistēma?  Izvēlieties vispiemērotāko atbildi.</v>
      </c>
      <c r="D120" s="555"/>
      <c r="E120" s="555"/>
      <c r="F120" s="555"/>
      <c r="G120" s="555"/>
      <c r="H120" s="555"/>
      <c r="I120" s="555"/>
      <c r="J120" s="555"/>
    </row>
    <row r="121" spans="3:10" ht="12.75" customHeight="1">
      <c r="C121" s="520" t="s">
        <v>223</v>
      </c>
      <c r="D121" s="521"/>
      <c r="E121" s="521"/>
      <c r="F121" s="521"/>
      <c r="G121" s="556"/>
      <c r="H121" s="170"/>
      <c r="I121" s="170"/>
      <c r="J121" s="170"/>
    </row>
    <row r="122" spans="2:10" ht="12.75" customHeight="1">
      <c r="B122" s="55"/>
      <c r="C122" s="95"/>
      <c r="D122" s="171"/>
      <c r="E122" s="170"/>
      <c r="F122" s="170"/>
      <c r="G122" s="170"/>
      <c r="H122" s="170"/>
      <c r="I122" s="170"/>
      <c r="J122" s="170"/>
    </row>
    <row r="123" spans="2:10" ht="25.5" customHeight="1">
      <c r="B123" s="158" t="s">
        <v>713</v>
      </c>
      <c r="C123" s="338" t="str">
        <f>Translations!$B$357</f>
        <v>Ja vides vadības sistēmu ir sertificējusi akreditēta organizācija un sistēma ietver procedūras, kas attiecas uz ES ETS monitoringu un ziņošanu, norādiet attiecīgo standartu, piemēram, ISO14001, EMAS vai tml.</v>
      </c>
      <c r="D123" s="338"/>
      <c r="E123" s="338"/>
      <c r="F123" s="338"/>
      <c r="G123" s="338"/>
      <c r="H123" s="338"/>
      <c r="I123" s="338"/>
      <c r="J123" s="338"/>
    </row>
    <row r="124" spans="3:10" ht="12.75" customHeight="1">
      <c r="C124" s="520"/>
      <c r="D124" s="523"/>
      <c r="E124" s="523"/>
      <c r="F124" s="523"/>
      <c r="G124" s="522"/>
      <c r="H124" s="169"/>
      <c r="I124" s="169"/>
      <c r="J124" s="169"/>
    </row>
    <row r="125" spans="2:5" ht="12.75" customHeight="1">
      <c r="B125" s="172"/>
      <c r="C125" s="95"/>
      <c r="D125" s="173"/>
      <c r="E125" s="173"/>
    </row>
    <row r="126" spans="1:10" s="73" customFormat="1" ht="12.75" customHeight="1">
      <c r="A126" s="56"/>
      <c r="B126" s="78"/>
      <c r="C126" s="160"/>
      <c r="D126" s="160"/>
      <c r="E126" s="160"/>
      <c r="F126" s="160"/>
      <c r="G126" s="160"/>
      <c r="H126" s="160"/>
      <c r="I126" s="160"/>
      <c r="J126" s="160"/>
    </row>
    <row r="127" spans="2:10" ht="15.75">
      <c r="B127" s="162">
        <v>10</v>
      </c>
      <c r="C127" s="163" t="str">
        <f>Translations!$B$18</f>
        <v>Lietoto definīciju un saīsinājumu saraksts</v>
      </c>
      <c r="D127" s="174"/>
      <c r="E127" s="174"/>
      <c r="F127" s="174"/>
      <c r="G127" s="174"/>
      <c r="H127" s="174"/>
      <c r="I127" s="174"/>
      <c r="J127" s="174"/>
    </row>
    <row r="128" spans="2:10" ht="12.75" customHeight="1">
      <c r="B128" s="164"/>
      <c r="C128" s="99"/>
      <c r="D128" s="99"/>
      <c r="E128" s="99"/>
      <c r="F128" s="99"/>
      <c r="G128" s="99"/>
      <c r="H128" s="99"/>
      <c r="I128" s="99"/>
      <c r="J128" s="79"/>
    </row>
    <row r="129" spans="2:10" ht="12.75">
      <c r="B129" s="55" t="s">
        <v>706</v>
      </c>
      <c r="C129" s="558" t="str">
        <f>Translations!$B$358</f>
        <v>Uzskaitiet visus saīsinājumus, akronīmus vai definīcijas, kas izmantotas, aizpildot šo monitoringa plānu.</v>
      </c>
      <c r="D129" s="558"/>
      <c r="E129" s="558"/>
      <c r="F129" s="558"/>
      <c r="G129" s="558"/>
      <c r="H129" s="558"/>
      <c r="I129" s="558"/>
      <c r="J129" s="558"/>
    </row>
    <row r="130" spans="2:10" ht="12.75">
      <c r="B130" s="164"/>
      <c r="C130" s="99"/>
      <c r="D130" s="99"/>
      <c r="E130" s="99"/>
      <c r="F130" s="99"/>
      <c r="G130" s="99"/>
      <c r="H130" s="99"/>
      <c r="I130" s="99"/>
      <c r="J130" s="99"/>
    </row>
    <row r="131" spans="3:10" ht="12.75">
      <c r="C131" s="557" t="str">
        <f>Translations!$B$359</f>
        <v>Saīsinājumi</v>
      </c>
      <c r="D131" s="557"/>
      <c r="E131" s="557" t="str">
        <f>Translations!$B$360</f>
        <v>Definīcijas</v>
      </c>
      <c r="F131" s="557"/>
      <c r="G131" s="557"/>
      <c r="H131" s="557"/>
      <c r="I131" s="557"/>
      <c r="J131" s="557"/>
    </row>
    <row r="132" spans="3:10" ht="12.75">
      <c r="C132" s="545"/>
      <c r="D132" s="545"/>
      <c r="E132" s="449"/>
      <c r="F132" s="449"/>
      <c r="G132" s="449"/>
      <c r="H132" s="449"/>
      <c r="I132" s="449"/>
      <c r="J132" s="449"/>
    </row>
    <row r="133" spans="3:10" ht="12.75">
      <c r="C133" s="545"/>
      <c r="D133" s="545"/>
      <c r="E133" s="449"/>
      <c r="F133" s="449"/>
      <c r="G133" s="449"/>
      <c r="H133" s="449"/>
      <c r="I133" s="449"/>
      <c r="J133" s="449"/>
    </row>
    <row r="134" spans="3:10" ht="12.75">
      <c r="C134" s="545"/>
      <c r="D134" s="545"/>
      <c r="E134" s="449"/>
      <c r="F134" s="449"/>
      <c r="G134" s="449"/>
      <c r="H134" s="449"/>
      <c r="I134" s="449"/>
      <c r="J134" s="449"/>
    </row>
    <row r="135" spans="3:10" ht="12.75">
      <c r="C135" s="545"/>
      <c r="D135" s="545"/>
      <c r="E135" s="449"/>
      <c r="F135" s="449"/>
      <c r="G135" s="449"/>
      <c r="H135" s="449"/>
      <c r="I135" s="449"/>
      <c r="J135" s="449"/>
    </row>
    <row r="136" spans="3:10" ht="12.75">
      <c r="C136" s="545"/>
      <c r="D136" s="545"/>
      <c r="E136" s="449"/>
      <c r="F136" s="449"/>
      <c r="G136" s="449"/>
      <c r="H136" s="449"/>
      <c r="I136" s="449"/>
      <c r="J136" s="449"/>
    </row>
    <row r="137" spans="3:10" ht="12.75">
      <c r="C137" s="545"/>
      <c r="D137" s="545"/>
      <c r="E137" s="449"/>
      <c r="F137" s="449"/>
      <c r="G137" s="449"/>
      <c r="H137" s="449"/>
      <c r="I137" s="449"/>
      <c r="J137" s="449"/>
    </row>
    <row r="138" spans="3:10" ht="12.75">
      <c r="C138" s="545"/>
      <c r="D138" s="545"/>
      <c r="E138" s="449"/>
      <c r="F138" s="449"/>
      <c r="G138" s="449"/>
      <c r="H138" s="449"/>
      <c r="I138" s="449"/>
      <c r="J138" s="449"/>
    </row>
    <row r="139" spans="3:10" ht="12.75">
      <c r="C139" s="545"/>
      <c r="D139" s="545"/>
      <c r="E139" s="449"/>
      <c r="F139" s="449"/>
      <c r="G139" s="449"/>
      <c r="H139" s="449"/>
      <c r="I139" s="449"/>
      <c r="J139" s="449"/>
    </row>
    <row r="140" spans="3:10" ht="12.75">
      <c r="C140" s="545"/>
      <c r="D140" s="545"/>
      <c r="E140" s="449"/>
      <c r="F140" s="449"/>
      <c r="G140" s="449"/>
      <c r="H140" s="449"/>
      <c r="I140" s="449"/>
      <c r="J140" s="449"/>
    </row>
    <row r="141" spans="3:10" ht="12.75">
      <c r="C141" s="545"/>
      <c r="D141" s="545"/>
      <c r="E141" s="449"/>
      <c r="F141" s="449"/>
      <c r="G141" s="449"/>
      <c r="H141" s="449"/>
      <c r="I141" s="449"/>
      <c r="J141" s="449"/>
    </row>
    <row r="142" spans="2:10" ht="12.75">
      <c r="B142" s="175"/>
      <c r="C142" s="176"/>
      <c r="D142" s="176"/>
      <c r="E142" s="176"/>
      <c r="F142" s="176"/>
      <c r="G142" s="176"/>
      <c r="H142" s="176"/>
      <c r="I142" s="176"/>
      <c r="J142" s="176"/>
    </row>
    <row r="143" spans="2:10" ht="15.75">
      <c r="B143" s="162">
        <v>11</v>
      </c>
      <c r="C143" s="163" t="str">
        <f>Translations!$B$19</f>
        <v>Papildinformācija</v>
      </c>
      <c r="D143" s="174"/>
      <c r="E143" s="174"/>
      <c r="F143" s="174"/>
      <c r="G143" s="174"/>
      <c r="H143" s="174"/>
      <c r="I143" s="174"/>
      <c r="J143" s="174"/>
    </row>
    <row r="144" spans="2:10" ht="12.75">
      <c r="B144" s="164"/>
      <c r="C144" s="99"/>
      <c r="D144" s="99"/>
      <c r="E144" s="99"/>
      <c r="F144" s="99"/>
      <c r="G144" s="99"/>
      <c r="H144" s="99"/>
      <c r="I144" s="99"/>
      <c r="J144" s="99"/>
    </row>
    <row r="145" spans="2:10" ht="41.25" customHeight="1">
      <c r="B145" s="55" t="s">
        <v>706</v>
      </c>
      <c r="C145" s="375" t="str">
        <f>Translations!$B$361</f>
        <v>Ja sniedzat jebkādu citu informāciju, kas jāņem vērā, izvērtējot plānu, izklāstiet to šeit. Ja vien iespējams, sniedziet šo informāciju elektroniskā formātā. Informāciju var iesniegt Microsoft Word, Excel vai Adobe Acrobat formātā.</v>
      </c>
      <c r="D145" s="375"/>
      <c r="E145" s="375"/>
      <c r="F145" s="375"/>
      <c r="G145" s="375"/>
      <c r="H145" s="375"/>
      <c r="I145" s="375"/>
      <c r="J145" s="375"/>
    </row>
    <row r="146" spans="2:10" ht="38.25" customHeight="1">
      <c r="B146" s="177"/>
      <c r="C146" s="554" t="str">
        <f>Translations!$B$362</f>
        <v>Ieteicams nesniegt nebūtisku informāciju, jo tas var kavēt apstiprināšanu. Sniegtajai papilddokumentācijai jābūt ar skaidrām atsaucēm, un zemāk jānorāda datnes nosaukums/ atsauces numurs. Ja vajadzīgs, pārliecinieties savā kompetentajā iestādē, vai bez iepriekš minētajiem datņu formātiem ir pieņemami arī citi formāti.</v>
      </c>
      <c r="D146" s="554"/>
      <c r="E146" s="554"/>
      <c r="F146" s="554"/>
      <c r="G146" s="554"/>
      <c r="H146" s="554"/>
      <c r="I146" s="554"/>
      <c r="J146" s="554"/>
    </row>
    <row r="147" spans="3:10" ht="12.75" customHeight="1">
      <c r="C147" s="554" t="str">
        <f>Translations!$B$363</f>
        <v>Norādiet zemāk datnes nosaukumu(-us) (ja elektroniskā formātā) vai dokumenta atsauces numuru(-us) (ja papīra formātā):</v>
      </c>
      <c r="D147" s="554"/>
      <c r="E147" s="554"/>
      <c r="F147" s="554"/>
      <c r="G147" s="554"/>
      <c r="H147" s="554"/>
      <c r="I147" s="554"/>
      <c r="J147" s="554"/>
    </row>
    <row r="148" spans="3:10" ht="12.75">
      <c r="C148" s="551" t="str">
        <f>Translations!$B$364</f>
        <v>Datnes nosaukums/atsauce</v>
      </c>
      <c r="D148" s="551"/>
      <c r="E148" s="551" t="str">
        <f>Translations!$B$365</f>
        <v>Dokumenta apraksts</v>
      </c>
      <c r="F148" s="551"/>
      <c r="G148" s="551"/>
      <c r="H148" s="551"/>
      <c r="I148" s="551"/>
      <c r="J148" s="551"/>
    </row>
    <row r="149" spans="3:10" ht="12.75">
      <c r="C149" s="552"/>
      <c r="D149" s="552"/>
      <c r="E149" s="553"/>
      <c r="F149" s="553"/>
      <c r="G149" s="553"/>
      <c r="H149" s="553"/>
      <c r="I149" s="553"/>
      <c r="J149" s="553"/>
    </row>
    <row r="150" spans="3:10" ht="12.75">
      <c r="C150" s="552"/>
      <c r="D150" s="552"/>
      <c r="E150" s="553"/>
      <c r="F150" s="553"/>
      <c r="G150" s="553"/>
      <c r="H150" s="553"/>
      <c r="I150" s="553"/>
      <c r="J150" s="553"/>
    </row>
    <row r="151" spans="3:10" ht="12.75">
      <c r="C151" s="552"/>
      <c r="D151" s="552"/>
      <c r="E151" s="553"/>
      <c r="F151" s="553"/>
      <c r="G151" s="553"/>
      <c r="H151" s="553"/>
      <c r="I151" s="553"/>
      <c r="J151" s="553"/>
    </row>
    <row r="152" spans="3:10" ht="12.75">
      <c r="C152" s="552"/>
      <c r="D152" s="552"/>
      <c r="E152" s="553"/>
      <c r="F152" s="553"/>
      <c r="G152" s="553"/>
      <c r="H152" s="553"/>
      <c r="I152" s="553"/>
      <c r="J152" s="553"/>
    </row>
    <row r="153" spans="3:10" ht="12.75">
      <c r="C153" s="552"/>
      <c r="D153" s="552"/>
      <c r="E153" s="553"/>
      <c r="F153" s="553"/>
      <c r="G153" s="553"/>
      <c r="H153" s="553"/>
      <c r="I153" s="553"/>
      <c r="J153" s="553"/>
    </row>
    <row r="154" spans="3:10" ht="12.75">
      <c r="C154" s="552"/>
      <c r="D154" s="552"/>
      <c r="E154" s="553"/>
      <c r="F154" s="553"/>
      <c r="G154" s="553"/>
      <c r="H154" s="553"/>
      <c r="I154" s="553"/>
      <c r="J154" s="553"/>
    </row>
    <row r="155" spans="3:10" ht="12.75">
      <c r="C155" s="552"/>
      <c r="D155" s="552"/>
      <c r="E155" s="553"/>
      <c r="F155" s="553"/>
      <c r="G155" s="553"/>
      <c r="H155" s="553"/>
      <c r="I155" s="553"/>
      <c r="J155" s="553"/>
    </row>
    <row r="156" spans="3:10" ht="12.75">
      <c r="C156" s="552"/>
      <c r="D156" s="552"/>
      <c r="E156" s="553"/>
      <c r="F156" s="553"/>
      <c r="G156" s="553"/>
      <c r="H156" s="553"/>
      <c r="I156" s="553"/>
      <c r="J156" s="553"/>
    </row>
  </sheetData>
  <sheetProtection sheet="1" objects="1" scenarios="1" formatCells="0" formatColumns="0" formatRows="0"/>
  <mergeCells count="210">
    <mergeCell ref="C23:D23"/>
    <mergeCell ref="E22:J22"/>
    <mergeCell ref="C65:D65"/>
    <mergeCell ref="E65:J65"/>
    <mergeCell ref="C63:J63"/>
    <mergeCell ref="E32:J32"/>
    <mergeCell ref="C36:J36"/>
    <mergeCell ref="C40:D40"/>
    <mergeCell ref="C57:J57"/>
    <mergeCell ref="C32:D32"/>
    <mergeCell ref="C156:D156"/>
    <mergeCell ref="E156:J156"/>
    <mergeCell ref="C154:D154"/>
    <mergeCell ref="E154:J154"/>
    <mergeCell ref="C155:D155"/>
    <mergeCell ref="E155:J155"/>
    <mergeCell ref="E153:J153"/>
    <mergeCell ref="C149:D149"/>
    <mergeCell ref="E149:J149"/>
    <mergeCell ref="C152:D152"/>
    <mergeCell ref="E152:J152"/>
    <mergeCell ref="C150:D150"/>
    <mergeCell ref="E150:J150"/>
    <mergeCell ref="C153:D153"/>
    <mergeCell ref="C120:J120"/>
    <mergeCell ref="C121:G121"/>
    <mergeCell ref="C131:D131"/>
    <mergeCell ref="C134:D134"/>
    <mergeCell ref="C129:J129"/>
    <mergeCell ref="E136:J136"/>
    <mergeCell ref="E131:J131"/>
    <mergeCell ref="C123:J123"/>
    <mergeCell ref="C132:D132"/>
    <mergeCell ref="C148:D148"/>
    <mergeCell ref="C151:D151"/>
    <mergeCell ref="E151:J151"/>
    <mergeCell ref="E148:J148"/>
    <mergeCell ref="E141:J141"/>
    <mergeCell ref="C145:J145"/>
    <mergeCell ref="C146:J146"/>
    <mergeCell ref="C141:D141"/>
    <mergeCell ref="C147:J147"/>
    <mergeCell ref="C30:D30"/>
    <mergeCell ref="E30:J30"/>
    <mergeCell ref="C31:D31"/>
    <mergeCell ref="E31:J31"/>
    <mergeCell ref="C117:J117"/>
    <mergeCell ref="C56:J56"/>
    <mergeCell ref="C68:D68"/>
    <mergeCell ref="E68:J68"/>
    <mergeCell ref="E64:J64"/>
    <mergeCell ref="C43:D45"/>
    <mergeCell ref="E132:J132"/>
    <mergeCell ref="C133:D133"/>
    <mergeCell ref="E133:J133"/>
    <mergeCell ref="E134:J134"/>
    <mergeCell ref="C135:D135"/>
    <mergeCell ref="E135:J135"/>
    <mergeCell ref="B2:J2"/>
    <mergeCell ref="C140:D140"/>
    <mergeCell ref="E140:J140"/>
    <mergeCell ref="C137:D137"/>
    <mergeCell ref="E137:J137"/>
    <mergeCell ref="C138:D138"/>
    <mergeCell ref="E138:J138"/>
    <mergeCell ref="C139:D139"/>
    <mergeCell ref="E139:J139"/>
    <mergeCell ref="C136:D136"/>
    <mergeCell ref="C6:J6"/>
    <mergeCell ref="C7:J7"/>
    <mergeCell ref="C8:J8"/>
    <mergeCell ref="C9:E9"/>
    <mergeCell ref="F9:J9"/>
    <mergeCell ref="C10:E10"/>
    <mergeCell ref="F10:J10"/>
    <mergeCell ref="C11:E11"/>
    <mergeCell ref="C18:D18"/>
    <mergeCell ref="E18:J18"/>
    <mergeCell ref="C14:E14"/>
    <mergeCell ref="F14:J14"/>
    <mergeCell ref="C116:J116"/>
    <mergeCell ref="C19:D19"/>
    <mergeCell ref="C26:J26"/>
    <mergeCell ref="C27:D27"/>
    <mergeCell ref="E27:J27"/>
    <mergeCell ref="E21:J21"/>
    <mergeCell ref="C25:J25"/>
    <mergeCell ref="E23:J23"/>
    <mergeCell ref="F11:J11"/>
    <mergeCell ref="C12:E12"/>
    <mergeCell ref="F12:J12"/>
    <mergeCell ref="C13:E13"/>
    <mergeCell ref="F13:J13"/>
    <mergeCell ref="C16:J16"/>
    <mergeCell ref="C17:J17"/>
    <mergeCell ref="E19:J19"/>
    <mergeCell ref="C42:D42"/>
    <mergeCell ref="C21:D21"/>
    <mergeCell ref="E20:J20"/>
    <mergeCell ref="C20:D20"/>
    <mergeCell ref="C28:D28"/>
    <mergeCell ref="E28:J28"/>
    <mergeCell ref="C22:D22"/>
    <mergeCell ref="C29:D29"/>
    <mergeCell ref="E29:J29"/>
    <mergeCell ref="C51:D54"/>
    <mergeCell ref="E49:J49"/>
    <mergeCell ref="C62:J62"/>
    <mergeCell ref="C64:D64"/>
    <mergeCell ref="C66:D66"/>
    <mergeCell ref="E66:J66"/>
    <mergeCell ref="C49:D49"/>
    <mergeCell ref="C50:D50"/>
    <mergeCell ref="E54:J54"/>
    <mergeCell ref="C67:D67"/>
    <mergeCell ref="E67:J67"/>
    <mergeCell ref="C77:D77"/>
    <mergeCell ref="E77:J77"/>
    <mergeCell ref="C69:D69"/>
    <mergeCell ref="E69:J69"/>
    <mergeCell ref="C71:J71"/>
    <mergeCell ref="C73:D73"/>
    <mergeCell ref="E73:J73"/>
    <mergeCell ref="C74:D74"/>
    <mergeCell ref="E74:J74"/>
    <mergeCell ref="C72:J72"/>
    <mergeCell ref="C75:D75"/>
    <mergeCell ref="E75:J75"/>
    <mergeCell ref="C76:D76"/>
    <mergeCell ref="E76:J76"/>
    <mergeCell ref="C86:D86"/>
    <mergeCell ref="E86:J86"/>
    <mergeCell ref="C78:D78"/>
    <mergeCell ref="E78:J78"/>
    <mergeCell ref="C80:J80"/>
    <mergeCell ref="C82:D82"/>
    <mergeCell ref="E82:J82"/>
    <mergeCell ref="C83:D83"/>
    <mergeCell ref="E83:J83"/>
    <mergeCell ref="C81:J81"/>
    <mergeCell ref="C84:D84"/>
    <mergeCell ref="E84:J84"/>
    <mergeCell ref="C85:D85"/>
    <mergeCell ref="E85:J85"/>
    <mergeCell ref="C94:D94"/>
    <mergeCell ref="E94:J94"/>
    <mergeCell ref="C87:D87"/>
    <mergeCell ref="E87:J87"/>
    <mergeCell ref="C89:J89"/>
    <mergeCell ref="C91:D91"/>
    <mergeCell ref="E91:J91"/>
    <mergeCell ref="C90:J90"/>
    <mergeCell ref="C92:D92"/>
    <mergeCell ref="E92:J92"/>
    <mergeCell ref="C93:D93"/>
    <mergeCell ref="E93:J93"/>
    <mergeCell ref="C95:D95"/>
    <mergeCell ref="E95:J95"/>
    <mergeCell ref="C96:D96"/>
    <mergeCell ref="E96:J96"/>
    <mergeCell ref="C98:J98"/>
    <mergeCell ref="C100:D100"/>
    <mergeCell ref="E100:J100"/>
    <mergeCell ref="C99:J99"/>
    <mergeCell ref="C102:D102"/>
    <mergeCell ref="E102:J102"/>
    <mergeCell ref="C107:J107"/>
    <mergeCell ref="C109:D109"/>
    <mergeCell ref="E109:J109"/>
    <mergeCell ref="C108:J108"/>
    <mergeCell ref="C104:D104"/>
    <mergeCell ref="E104:J104"/>
    <mergeCell ref="C103:D103"/>
    <mergeCell ref="E103:J103"/>
    <mergeCell ref="E47:J47"/>
    <mergeCell ref="E48:J48"/>
    <mergeCell ref="C105:D105"/>
    <mergeCell ref="E105:J105"/>
    <mergeCell ref="C114:D114"/>
    <mergeCell ref="E114:J114"/>
    <mergeCell ref="C112:D112"/>
    <mergeCell ref="E112:J112"/>
    <mergeCell ref="C113:D113"/>
    <mergeCell ref="E113:J113"/>
    <mergeCell ref="C37:J37"/>
    <mergeCell ref="C38:J38"/>
    <mergeCell ref="E40:J40"/>
    <mergeCell ref="E41:J41"/>
    <mergeCell ref="C41:D41"/>
    <mergeCell ref="E42:J42"/>
    <mergeCell ref="C124:G124"/>
    <mergeCell ref="C58:G58"/>
    <mergeCell ref="E50:J50"/>
    <mergeCell ref="E51:J51"/>
    <mergeCell ref="E52:J52"/>
    <mergeCell ref="E53:J53"/>
    <mergeCell ref="C110:D110"/>
    <mergeCell ref="E110:J110"/>
    <mergeCell ref="C101:D101"/>
    <mergeCell ref="E101:J101"/>
    <mergeCell ref="C111:D111"/>
    <mergeCell ref="E111:J111"/>
    <mergeCell ref="E43:J43"/>
    <mergeCell ref="E44:J44"/>
    <mergeCell ref="E45:J45"/>
    <mergeCell ref="C118:G118"/>
    <mergeCell ref="C46:D46"/>
    <mergeCell ref="C47:D47"/>
    <mergeCell ref="C48:D48"/>
    <mergeCell ref="E46:J46"/>
  </mergeCells>
  <conditionalFormatting sqref="E106 E55:E58 E97 E88 E70">
    <cfRule type="expression" priority="2" dxfId="0" stopIfTrue="1">
      <formula>(CNTR_PrimaryMP=2)</formula>
    </cfRule>
  </conditionalFormatting>
  <conditionalFormatting sqref="E18:J23 E27:J32 E40:J54 E64:J69 E73:J78 E82:J87 E91:J96 E100:J105 E109:J114">
    <cfRule type="expression" priority="4" dxfId="0" stopIfTrue="1">
      <formula>(CNTR_PrimaryMP=2)</formula>
    </cfRule>
  </conditionalFormatting>
  <dataValidations count="1">
    <dataValidation type="list" allowBlank="1" showInputMessage="1" showErrorMessage="1" sqref="C121:G121">
      <formula1>ManSys</formula1>
    </dataValidation>
  </dataValidations>
  <printOptions/>
  <pageMargins left="0.7874015748031497" right="0.7874015748031497" top="0.7874015748031497" bottom="0.7874015748031497" header="0.3937007874015748" footer="0.3937007874015748"/>
  <pageSetup fitToHeight="6" fitToWidth="1" horizontalDpi="600" verticalDpi="600" orientation="portrait" paperSize="9" scale="10" r:id="rId1"/>
  <headerFooter alignWithMargins="0">
    <oddHeader>&amp;L&amp;F, &amp;A&amp;R&amp;D, &amp;T</oddHeader>
    <oddFooter>&amp;C&amp;P / &amp;N</oddFooter>
  </headerFooter>
  <rowBreaks count="3" manualBreakCount="3">
    <brk id="33" max="9" man="1"/>
    <brk id="79" max="9" man="1"/>
    <brk id="126"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J32"/>
  <sheetViews>
    <sheetView showGridLines="0" zoomScaleSheetLayoutView="100" zoomScalePageLayoutView="0" workbookViewId="0" topLeftCell="A1">
      <selection activeCell="A1" sqref="A1"/>
    </sheetView>
  </sheetViews>
  <sheetFormatPr defaultColWidth="9.140625" defaultRowHeight="12.75"/>
  <cols>
    <col min="1" max="1" width="3.140625" style="17" customWidth="1"/>
    <col min="2" max="2" width="4.140625" style="17" customWidth="1"/>
    <col min="3" max="3" width="11.28125" style="17" customWidth="1"/>
    <col min="4" max="4" width="10.8515625" style="17" customWidth="1"/>
    <col min="5" max="6" width="13.57421875" style="17" customWidth="1"/>
    <col min="7" max="7" width="10.421875" style="17" customWidth="1"/>
    <col min="8" max="8" width="11.140625" style="17" customWidth="1"/>
    <col min="9" max="10" width="13.57421875" style="17" customWidth="1"/>
    <col min="11" max="16384" width="9.140625" style="17" customWidth="1"/>
  </cols>
  <sheetData>
    <row r="1" spans="2:6" ht="12.75">
      <c r="B1" s="88"/>
      <c r="C1" s="58"/>
      <c r="D1" s="58"/>
      <c r="E1" s="89"/>
      <c r="F1" s="89"/>
    </row>
    <row r="2" spans="2:10" ht="18">
      <c r="B2" s="336" t="str">
        <f>Translations!$B$20</f>
        <v>Dalībvalsts specifiska papildinformācija</v>
      </c>
      <c r="C2" s="336"/>
      <c r="D2" s="336"/>
      <c r="E2" s="336"/>
      <c r="F2" s="336"/>
      <c r="G2" s="336"/>
      <c r="H2" s="336"/>
      <c r="I2" s="336"/>
      <c r="J2" s="336"/>
    </row>
    <row r="4" spans="2:10" ht="15.75">
      <c r="B4" s="91">
        <v>12</v>
      </c>
      <c r="C4" s="92" t="str">
        <f>Translations!$B$366</f>
        <v>Piezīmes</v>
      </c>
      <c r="D4" s="92"/>
      <c r="E4" s="92"/>
      <c r="F4" s="92"/>
      <c r="G4" s="92"/>
      <c r="H4" s="92"/>
      <c r="I4" s="92"/>
      <c r="J4" s="92"/>
    </row>
    <row r="6" ht="12.75">
      <c r="B6" s="156" t="str">
        <f>Translations!$B$367</f>
        <v>Vieta papildu komentāriem:</v>
      </c>
    </row>
    <row r="7" spans="2:10" ht="12.75">
      <c r="B7" s="13"/>
      <c r="C7" s="12"/>
      <c r="D7" s="12"/>
      <c r="E7" s="12"/>
      <c r="F7" s="12"/>
      <c r="G7" s="12"/>
      <c r="H7" s="12"/>
      <c r="I7" s="12"/>
      <c r="J7" s="11"/>
    </row>
    <row r="8" spans="1:10" ht="15.75">
      <c r="A8" s="127"/>
      <c r="B8" s="10"/>
      <c r="C8" s="9"/>
      <c r="D8" s="9"/>
      <c r="E8" s="9"/>
      <c r="F8" s="9"/>
      <c r="G8" s="9"/>
      <c r="H8" s="9"/>
      <c r="I8" s="9"/>
      <c r="J8" s="8"/>
    </row>
    <row r="9" spans="2:10" ht="12.75">
      <c r="B9" s="10"/>
      <c r="C9" s="9"/>
      <c r="D9" s="9"/>
      <c r="E9" s="9"/>
      <c r="F9" s="9"/>
      <c r="G9" s="9"/>
      <c r="H9" s="9"/>
      <c r="I9" s="9"/>
      <c r="J9" s="8"/>
    </row>
    <row r="10" spans="2:10" ht="12.75">
      <c r="B10" s="10"/>
      <c r="C10" s="9"/>
      <c r="D10" s="9"/>
      <c r="E10" s="9"/>
      <c r="F10" s="9"/>
      <c r="G10" s="9"/>
      <c r="H10" s="9"/>
      <c r="I10" s="9"/>
      <c r="J10" s="8"/>
    </row>
    <row r="11" spans="2:10" ht="12.75">
      <c r="B11" s="10"/>
      <c r="C11" s="9"/>
      <c r="D11" s="9"/>
      <c r="E11" s="9"/>
      <c r="F11" s="9"/>
      <c r="G11" s="9"/>
      <c r="H11" s="9"/>
      <c r="I11" s="9"/>
      <c r="J11" s="8"/>
    </row>
    <row r="12" spans="2:10" ht="12.75">
      <c r="B12" s="10"/>
      <c r="C12" s="9"/>
      <c r="D12" s="9"/>
      <c r="E12" s="9"/>
      <c r="F12" s="9"/>
      <c r="G12" s="9"/>
      <c r="H12" s="9"/>
      <c r="I12" s="9"/>
      <c r="J12" s="8"/>
    </row>
    <row r="13" spans="2:10" ht="12.75">
      <c r="B13" s="10"/>
      <c r="C13" s="9"/>
      <c r="D13" s="9"/>
      <c r="E13" s="9"/>
      <c r="F13" s="9"/>
      <c r="G13" s="9"/>
      <c r="H13" s="9"/>
      <c r="I13" s="9"/>
      <c r="J13" s="8"/>
    </row>
    <row r="14" spans="2:10" ht="12.75">
      <c r="B14" s="10"/>
      <c r="C14" s="9"/>
      <c r="D14" s="9"/>
      <c r="E14" s="9"/>
      <c r="F14" s="9"/>
      <c r="G14" s="9"/>
      <c r="H14" s="9"/>
      <c r="I14" s="9"/>
      <c r="J14" s="8"/>
    </row>
    <row r="15" spans="2:10" ht="12.75">
      <c r="B15" s="10"/>
      <c r="C15" s="9"/>
      <c r="D15" s="9"/>
      <c r="E15" s="9"/>
      <c r="F15" s="9"/>
      <c r="G15" s="9"/>
      <c r="H15" s="9"/>
      <c r="I15" s="9"/>
      <c r="J15" s="8"/>
    </row>
    <row r="16" spans="2:10" ht="12.75">
      <c r="B16" s="10"/>
      <c r="C16" s="9"/>
      <c r="D16" s="9"/>
      <c r="E16" s="9"/>
      <c r="F16" s="9"/>
      <c r="G16" s="9"/>
      <c r="H16" s="9"/>
      <c r="I16" s="9"/>
      <c r="J16" s="8"/>
    </row>
    <row r="17" spans="2:10" ht="12.75">
      <c r="B17" s="10"/>
      <c r="C17" s="9"/>
      <c r="D17" s="9"/>
      <c r="E17" s="9"/>
      <c r="F17" s="9"/>
      <c r="G17" s="9"/>
      <c r="H17" s="9"/>
      <c r="I17" s="9"/>
      <c r="J17" s="8"/>
    </row>
    <row r="18" spans="2:10" ht="12.75">
      <c r="B18" s="10"/>
      <c r="C18" s="9"/>
      <c r="D18" s="9"/>
      <c r="E18" s="9"/>
      <c r="F18" s="9"/>
      <c r="G18" s="9"/>
      <c r="H18" s="9"/>
      <c r="I18" s="9"/>
      <c r="J18" s="8"/>
    </row>
    <row r="19" spans="2:10" ht="12.75">
      <c r="B19" s="10"/>
      <c r="C19" s="9"/>
      <c r="D19" s="9"/>
      <c r="E19" s="9"/>
      <c r="F19" s="9"/>
      <c r="G19" s="9"/>
      <c r="H19" s="9"/>
      <c r="I19" s="9"/>
      <c r="J19" s="8"/>
    </row>
    <row r="20" spans="2:10" ht="12.75">
      <c r="B20" s="10"/>
      <c r="C20" s="9"/>
      <c r="D20" s="9"/>
      <c r="E20" s="9"/>
      <c r="F20" s="9"/>
      <c r="G20" s="9"/>
      <c r="H20" s="9"/>
      <c r="I20" s="9"/>
      <c r="J20" s="8"/>
    </row>
    <row r="21" spans="2:10" ht="12.75">
      <c r="B21" s="10"/>
      <c r="C21" s="9"/>
      <c r="D21" s="9"/>
      <c r="E21" s="9"/>
      <c r="F21" s="9"/>
      <c r="G21" s="9"/>
      <c r="H21" s="9"/>
      <c r="I21" s="9"/>
      <c r="J21" s="8"/>
    </row>
    <row r="22" spans="2:10" ht="12.75">
      <c r="B22" s="10"/>
      <c r="C22" s="9"/>
      <c r="D22" s="9"/>
      <c r="E22" s="9"/>
      <c r="F22" s="9"/>
      <c r="G22" s="9"/>
      <c r="H22" s="9"/>
      <c r="I22" s="9"/>
      <c r="J22" s="8"/>
    </row>
    <row r="23" spans="2:10" ht="12.75">
      <c r="B23" s="10"/>
      <c r="C23" s="9"/>
      <c r="D23" s="9"/>
      <c r="E23" s="9"/>
      <c r="F23" s="9"/>
      <c r="G23" s="9"/>
      <c r="H23" s="9"/>
      <c r="I23" s="9"/>
      <c r="J23" s="8"/>
    </row>
    <row r="24" spans="2:10" ht="12.75">
      <c r="B24" s="10"/>
      <c r="C24" s="9"/>
      <c r="D24" s="9"/>
      <c r="E24" s="9"/>
      <c r="F24" s="9"/>
      <c r="G24" s="9"/>
      <c r="H24" s="9"/>
      <c r="I24" s="9"/>
      <c r="J24" s="8"/>
    </row>
    <row r="25" spans="2:10" ht="12.75">
      <c r="B25" s="10"/>
      <c r="C25" s="9"/>
      <c r="D25" s="9"/>
      <c r="E25" s="9"/>
      <c r="F25" s="9"/>
      <c r="G25" s="9"/>
      <c r="H25" s="9"/>
      <c r="I25" s="9"/>
      <c r="J25" s="8"/>
    </row>
    <row r="26" spans="2:10" ht="12.75">
      <c r="B26" s="10"/>
      <c r="C26" s="9"/>
      <c r="D26" s="9"/>
      <c r="E26" s="9"/>
      <c r="F26" s="9"/>
      <c r="G26" s="9"/>
      <c r="H26" s="9"/>
      <c r="I26" s="9"/>
      <c r="J26" s="8"/>
    </row>
    <row r="27" spans="2:10" ht="12.75">
      <c r="B27" s="10"/>
      <c r="C27" s="9"/>
      <c r="D27" s="9"/>
      <c r="E27" s="9"/>
      <c r="F27" s="9"/>
      <c r="G27" s="9"/>
      <c r="H27" s="9"/>
      <c r="I27" s="9"/>
      <c r="J27" s="8"/>
    </row>
    <row r="28" spans="2:10" ht="12.75">
      <c r="B28" s="10"/>
      <c r="C28" s="9"/>
      <c r="D28" s="9"/>
      <c r="E28" s="9"/>
      <c r="F28" s="9"/>
      <c r="G28" s="9"/>
      <c r="H28" s="9"/>
      <c r="I28" s="9"/>
      <c r="J28" s="8"/>
    </row>
    <row r="29" spans="2:10" ht="12.75">
      <c r="B29" s="10"/>
      <c r="C29" s="9"/>
      <c r="D29" s="9"/>
      <c r="E29" s="9"/>
      <c r="F29" s="9"/>
      <c r="G29" s="9"/>
      <c r="H29" s="9"/>
      <c r="I29" s="9"/>
      <c r="J29" s="8"/>
    </row>
    <row r="30" spans="2:10" ht="12.75">
      <c r="B30" s="10"/>
      <c r="C30" s="9"/>
      <c r="D30" s="9"/>
      <c r="E30" s="9"/>
      <c r="F30" s="9"/>
      <c r="G30" s="9"/>
      <c r="H30" s="9"/>
      <c r="I30" s="9"/>
      <c r="J30" s="8"/>
    </row>
    <row r="31" spans="2:10" ht="12.75">
      <c r="B31" s="10"/>
      <c r="C31" s="9"/>
      <c r="D31" s="9"/>
      <c r="E31" s="9"/>
      <c r="F31" s="9"/>
      <c r="G31" s="9"/>
      <c r="H31" s="9"/>
      <c r="I31" s="9"/>
      <c r="J31" s="8"/>
    </row>
    <row r="32" spans="2:10" ht="12.75">
      <c r="B32" s="7"/>
      <c r="C32" s="6"/>
      <c r="D32" s="6"/>
      <c r="E32" s="6"/>
      <c r="F32" s="6"/>
      <c r="G32" s="6"/>
      <c r="H32" s="6"/>
      <c r="I32" s="6"/>
      <c r="J32" s="5"/>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3" r:id="rId1"/>
  <headerFooter alignWithMargins="0">
    <oddHeader>&amp;L&amp;F, &amp;A&amp;R&amp;D, &amp;T</oddHeader>
    <oddFooter>&amp;C&amp;P / &amp;N</oddFooter>
  </headerFooter>
</worksheet>
</file>

<file path=xl/worksheets/sheet9.xml><?xml version="1.0" encoding="utf-8"?>
<worksheet xmlns="http://schemas.openxmlformats.org/spreadsheetml/2006/main" xmlns:r="http://schemas.openxmlformats.org/officeDocument/2006/relationships">
  <sheetPr>
    <tabColor indexed="10"/>
    <pageSetUpPr fitToPage="1"/>
  </sheetPr>
  <dimension ref="A1:A623"/>
  <sheetViews>
    <sheetView zoomScale="115" zoomScaleNormal="115" zoomScalePageLayoutView="0" workbookViewId="0" topLeftCell="A445">
      <selection activeCell="A480" sqref="A480"/>
    </sheetView>
  </sheetViews>
  <sheetFormatPr defaultColWidth="9.140625" defaultRowHeight="12.75"/>
  <cols>
    <col min="1" max="1" width="23.140625" style="17" customWidth="1"/>
    <col min="2" max="16384" width="9.140625" style="17" customWidth="1"/>
  </cols>
  <sheetData>
    <row r="1" ht="12.75">
      <c r="A1" s="178" t="s">
        <v>715</v>
      </c>
    </row>
    <row r="2" ht="12.75">
      <c r="A2" s="179" t="str">
        <f>Translations!$B$368</f>
        <v>Izvēlieties</v>
      </c>
    </row>
    <row r="3" ht="12.75">
      <c r="A3" s="179" t="str">
        <f>Translations!$B$369</f>
        <v>Austrija</v>
      </c>
    </row>
    <row r="4" ht="12.75">
      <c r="A4" s="179" t="str">
        <f>Translations!$B$370</f>
        <v>Belģija</v>
      </c>
    </row>
    <row r="5" ht="12.75">
      <c r="A5" s="179" t="str">
        <f>Translations!$B$371</f>
        <v>Bulgārija</v>
      </c>
    </row>
    <row r="6" ht="12.75">
      <c r="A6" s="179" t="str">
        <f>Translations!$B$372</f>
        <v>Horvātija</v>
      </c>
    </row>
    <row r="7" ht="12.75">
      <c r="A7" s="179" t="str">
        <f>Translations!$B$373</f>
        <v>Kipra</v>
      </c>
    </row>
    <row r="8" ht="12.75">
      <c r="A8" s="179" t="str">
        <f>Translations!$B$374</f>
        <v>Čehija</v>
      </c>
    </row>
    <row r="9" ht="12.75">
      <c r="A9" s="179" t="str">
        <f>Translations!$B$375</f>
        <v>Dānija</v>
      </c>
    </row>
    <row r="10" ht="12.75">
      <c r="A10" s="179" t="str">
        <f>Translations!$B$376</f>
        <v>Igaunija</v>
      </c>
    </row>
    <row r="11" ht="12.75">
      <c r="A11" s="179" t="str">
        <f>Translations!$B$377</f>
        <v>Somija</v>
      </c>
    </row>
    <row r="12" ht="12.75">
      <c r="A12" s="179" t="str">
        <f>Translations!$B$378</f>
        <v>Francija</v>
      </c>
    </row>
    <row r="13" ht="12.75">
      <c r="A13" s="179" t="str">
        <f>Translations!$B$379</f>
        <v>Vācija</v>
      </c>
    </row>
    <row r="14" ht="12.75">
      <c r="A14" s="179" t="str">
        <f>Translations!$B$380</f>
        <v>Grieķija</v>
      </c>
    </row>
    <row r="15" ht="12.75">
      <c r="A15" s="179" t="str">
        <f>Translations!$B$381</f>
        <v>Ungārija</v>
      </c>
    </row>
    <row r="16" ht="12.75">
      <c r="A16" s="180" t="str">
        <f>Translations!$B$382</f>
        <v>Īslande </v>
      </c>
    </row>
    <row r="17" ht="12.75">
      <c r="A17" s="179" t="str">
        <f>Translations!$B$383</f>
        <v>Īrija</v>
      </c>
    </row>
    <row r="18" ht="12.75">
      <c r="A18" s="179" t="str">
        <f>Translations!$B$384</f>
        <v>Itālija</v>
      </c>
    </row>
    <row r="19" ht="12.75">
      <c r="A19" s="179" t="str">
        <f>Translations!$B$385</f>
        <v>Latvija</v>
      </c>
    </row>
    <row r="20" ht="12.75">
      <c r="A20" s="179" t="str">
        <f>Translations!$B$386</f>
        <v>Lihtenšteina</v>
      </c>
    </row>
    <row r="21" ht="12.75">
      <c r="A21" s="179" t="str">
        <f>Translations!$B$387</f>
        <v>Lietuva</v>
      </c>
    </row>
    <row r="22" ht="12.75">
      <c r="A22" s="179" t="str">
        <f>Translations!$B$388</f>
        <v>Luksemburga</v>
      </c>
    </row>
    <row r="23" ht="12.75">
      <c r="A23" s="179" t="str">
        <f>Translations!$B$389</f>
        <v>Malta</v>
      </c>
    </row>
    <row r="24" ht="12.75">
      <c r="A24" s="179" t="str">
        <f>Translations!$B$390</f>
        <v>Nīderlande</v>
      </c>
    </row>
    <row r="25" ht="12.75">
      <c r="A25" s="180" t="str">
        <f>Translations!$B$391</f>
        <v>Norvēģija </v>
      </c>
    </row>
    <row r="26" ht="12.75">
      <c r="A26" s="179" t="str">
        <f>Translations!$B$392</f>
        <v>Polija</v>
      </c>
    </row>
    <row r="27" ht="12.75">
      <c r="A27" s="179" t="str">
        <f>Translations!$B$393</f>
        <v>Portugāle</v>
      </c>
    </row>
    <row r="28" ht="12.75">
      <c r="A28" s="179" t="str">
        <f>Translations!$B$394</f>
        <v>Rumānija</v>
      </c>
    </row>
    <row r="29" ht="12.75">
      <c r="A29" s="179" t="str">
        <f>Translations!$B$395</f>
        <v>Slovākija</v>
      </c>
    </row>
    <row r="30" ht="12.75">
      <c r="A30" s="179" t="str">
        <f>Translations!$B$396</f>
        <v>Slovēnija</v>
      </c>
    </row>
    <row r="31" ht="12.75">
      <c r="A31" s="179" t="str">
        <f>Translations!$B$397</f>
        <v>Spānija</v>
      </c>
    </row>
    <row r="32" ht="12.75">
      <c r="A32" s="179" t="str">
        <f>Translations!$B$398</f>
        <v>Zviedrija</v>
      </c>
    </row>
    <row r="33" ht="12.75">
      <c r="A33" s="179" t="str">
        <f>Translations!$B$399</f>
        <v>Apvienotā Karaliste</v>
      </c>
    </row>
    <row r="34" ht="12.75"/>
    <row r="35" ht="12.75"/>
    <row r="36" ht="12.75">
      <c r="A36" s="73" t="s">
        <v>777</v>
      </c>
    </row>
    <row r="37" ht="12.75">
      <c r="A37" s="179" t="str">
        <f>Translations!$B$368</f>
        <v>Izvēlieties</v>
      </c>
    </row>
    <row r="38" ht="12.75">
      <c r="A38" s="179"/>
    </row>
    <row r="39" ht="12.75">
      <c r="A39" s="179" t="str">
        <f>Translations!$B$400</f>
        <v>Afganistāna</v>
      </c>
    </row>
    <row r="40" ht="12.75">
      <c r="A40" s="179" t="str">
        <f>Translations!$B$401</f>
        <v>Albānija</v>
      </c>
    </row>
    <row r="41" ht="12.75">
      <c r="A41" s="179" t="str">
        <f>Translations!$B$402</f>
        <v>Alžīrija</v>
      </c>
    </row>
    <row r="42" ht="12.75">
      <c r="A42" s="179" t="str">
        <f>Translations!$B$403</f>
        <v>ASV Samoa</v>
      </c>
    </row>
    <row r="43" ht="12.75">
      <c r="A43" s="179" t="str">
        <f>Translations!$B$404</f>
        <v>Andora</v>
      </c>
    </row>
    <row r="44" ht="12.75">
      <c r="A44" s="179" t="str">
        <f>Translations!$B$405</f>
        <v>Angola</v>
      </c>
    </row>
    <row r="45" ht="12.75">
      <c r="A45" s="179" t="str">
        <f>Translations!$B$406</f>
        <v>Angilja</v>
      </c>
    </row>
    <row r="46" ht="12.75">
      <c r="A46" s="179" t="str">
        <f>Translations!$B$407</f>
        <v>Antigva un Barbuda</v>
      </c>
    </row>
    <row r="47" ht="12.75">
      <c r="A47" s="179" t="str">
        <f>Translations!$B$408</f>
        <v>Argentīna</v>
      </c>
    </row>
    <row r="48" ht="12.75">
      <c r="A48" s="179" t="str">
        <f>Translations!$B$409</f>
        <v>Armēnija</v>
      </c>
    </row>
    <row r="49" ht="12.75">
      <c r="A49" s="179" t="str">
        <f>Translations!$B$410</f>
        <v>Aruba</v>
      </c>
    </row>
    <row r="50" ht="12.75">
      <c r="A50" s="179" t="str">
        <f>Translations!$B$411</f>
        <v>Austrālija</v>
      </c>
    </row>
    <row r="51" ht="12.75">
      <c r="A51" s="179" t="str">
        <f>Translations!$B$369</f>
        <v>Austrija</v>
      </c>
    </row>
    <row r="52" ht="12.75">
      <c r="A52" s="179" t="str">
        <f>Translations!$B$412</f>
        <v>Azerbaidžāna</v>
      </c>
    </row>
    <row r="53" ht="12.75">
      <c r="A53" s="179" t="str">
        <f>Translations!$B$413</f>
        <v>Bahamu Salas</v>
      </c>
    </row>
    <row r="54" ht="12.75">
      <c r="A54" s="179" t="str">
        <f>Translations!$B$414</f>
        <v>Bahreina</v>
      </c>
    </row>
    <row r="55" ht="12.75">
      <c r="A55" s="179" t="str">
        <f>Translations!$B$415</f>
        <v>Bangladeša</v>
      </c>
    </row>
    <row r="56" ht="12.75">
      <c r="A56" s="179" t="str">
        <f>Translations!$B$416</f>
        <v>Barbadosa</v>
      </c>
    </row>
    <row r="57" ht="12.75">
      <c r="A57" s="179" t="str">
        <f>Translations!$B$417</f>
        <v>Baltkrievija</v>
      </c>
    </row>
    <row r="58" ht="12.75">
      <c r="A58" s="179" t="str">
        <f>Translations!$B$370</f>
        <v>Belģija</v>
      </c>
    </row>
    <row r="59" ht="12.75">
      <c r="A59" s="179" t="str">
        <f>Translations!$B$418</f>
        <v>Beliza</v>
      </c>
    </row>
    <row r="60" ht="12.75">
      <c r="A60" s="179" t="str">
        <f>Translations!$B$419</f>
        <v>Benina</v>
      </c>
    </row>
    <row r="61" ht="12.75">
      <c r="A61" s="179" t="str">
        <f>Translations!$B$420</f>
        <v>Bermudu Salas</v>
      </c>
    </row>
    <row r="62" ht="12.75">
      <c r="A62" s="179" t="str">
        <f>Translations!$B$421</f>
        <v>Butāna</v>
      </c>
    </row>
    <row r="63" ht="12.75">
      <c r="A63" s="179" t="str">
        <f>Translations!$B$422</f>
        <v>Bolīvijas Daudznāciju Valsts</v>
      </c>
    </row>
    <row r="64" ht="12.75">
      <c r="A64" s="179" t="str">
        <f>Translations!$B$423</f>
        <v>Bosnija un Hercegovina</v>
      </c>
    </row>
    <row r="65" ht="12.75">
      <c r="A65" s="179" t="str">
        <f>Translations!$B$424</f>
        <v>Botsvāna</v>
      </c>
    </row>
    <row r="66" ht="12.75">
      <c r="A66" s="179" t="str">
        <f>Translations!$B$425</f>
        <v>Brazīlija</v>
      </c>
    </row>
    <row r="67" ht="12.75">
      <c r="A67" s="179" t="str">
        <f>Translations!$B$427</f>
        <v>Bruneja Darusalama</v>
      </c>
    </row>
    <row r="68" ht="12.75">
      <c r="A68" s="179" t="str">
        <f>Translations!$B$371</f>
        <v>Bulgārija</v>
      </c>
    </row>
    <row r="69" ht="12.75">
      <c r="A69" s="179" t="str">
        <f>Translations!$B$428</f>
        <v>Burkinafaso</v>
      </c>
    </row>
    <row r="70" ht="12.75">
      <c r="A70" s="179" t="str">
        <f>Translations!$B$429</f>
        <v>Burundija</v>
      </c>
    </row>
    <row r="71" ht="12.75">
      <c r="A71" s="179" t="str">
        <f>Translations!$B$430</f>
        <v>Kambodža</v>
      </c>
    </row>
    <row r="72" ht="12.75">
      <c r="A72" s="179" t="str">
        <f>Translations!$B$431</f>
        <v>Kamerūna</v>
      </c>
    </row>
    <row r="73" ht="12.75">
      <c r="A73" s="179" t="str">
        <f>Translations!$B$432</f>
        <v>Canada</v>
      </c>
    </row>
    <row r="74" ht="12.75">
      <c r="A74" s="179" t="str">
        <f>Translations!$B$433</f>
        <v>Kaboverde</v>
      </c>
    </row>
    <row r="75" ht="12.75">
      <c r="A75" s="179" t="str">
        <f>Translations!$B$434</f>
        <v>Kaimanu Salas</v>
      </c>
    </row>
    <row r="76" ht="12.75">
      <c r="A76" s="179" t="str">
        <f>Translations!$B$435</f>
        <v>Centrālāfrikas Republika</v>
      </c>
    </row>
    <row r="77" ht="12.75">
      <c r="A77" s="179" t="str">
        <f>Translations!$B$436</f>
        <v>Čada</v>
      </c>
    </row>
    <row r="78" ht="12.75">
      <c r="A78" s="179" t="str">
        <f>Translations!$B$437</f>
        <v>Normandijas salas</v>
      </c>
    </row>
    <row r="79" ht="12.75">
      <c r="A79" s="179" t="str">
        <f>Translations!$B$438</f>
        <v>Čīle</v>
      </c>
    </row>
    <row r="80" ht="12.75">
      <c r="A80" s="179" t="str">
        <f>Translations!$B$439</f>
        <v>Ķīna</v>
      </c>
    </row>
    <row r="81" ht="12.75">
      <c r="A81" s="179" t="str">
        <f>Translations!$B$442</f>
        <v>Kolumbija</v>
      </c>
    </row>
    <row r="82" ht="12.75">
      <c r="A82" s="179" t="str">
        <f>Translations!$B$443</f>
        <v>Komoru salas</v>
      </c>
    </row>
    <row r="83" ht="12.75">
      <c r="A83" s="179" t="str">
        <f>Translations!$B$444</f>
        <v>Kongo</v>
      </c>
    </row>
    <row r="84" ht="12.75">
      <c r="A84" s="179" t="str">
        <f>Translations!$B$450</f>
        <v>Kongo Demokrātiskā Republika</v>
      </c>
    </row>
    <row r="85" ht="12.75">
      <c r="A85" s="179" t="str">
        <f>Translations!$B$445</f>
        <v>Kuka salas</v>
      </c>
    </row>
    <row r="86" ht="12.75">
      <c r="A86" s="179" t="str">
        <f>Translations!$B$446</f>
        <v>Kostarika</v>
      </c>
    </row>
    <row r="87" ht="12.75">
      <c r="A87" s="179" t="str">
        <f>Translations!$B$447</f>
        <v>Kotdivuāra</v>
      </c>
    </row>
    <row r="88" ht="12.75">
      <c r="A88" s="179" t="str">
        <f>Translations!$B$372</f>
        <v>Horvātija</v>
      </c>
    </row>
    <row r="89" ht="12.75">
      <c r="A89" s="179" t="str">
        <f>Translations!$B$448</f>
        <v>Kuba</v>
      </c>
    </row>
    <row r="90" ht="15">
      <c r="A90" s="230" t="str">
        <f>Translations!$B$824</f>
        <v>Kirasao</v>
      </c>
    </row>
    <row r="91" ht="12.75">
      <c r="A91" s="179" t="str">
        <f>Translations!$B$373</f>
        <v>Kipra</v>
      </c>
    </row>
    <row r="92" ht="12.75">
      <c r="A92" s="179" t="str">
        <f>Translations!$B$374</f>
        <v>Čehija</v>
      </c>
    </row>
    <row r="93" ht="12.75">
      <c r="A93" s="179" t="str">
        <f>Translations!$B$375</f>
        <v>Dānija</v>
      </c>
    </row>
    <row r="94" ht="12.75">
      <c r="A94" s="179" t="str">
        <f>Translations!$B$451</f>
        <v>Džibutija</v>
      </c>
    </row>
    <row r="95" ht="12.75">
      <c r="A95" s="179" t="str">
        <f>Translations!$B$452</f>
        <v>Dominika</v>
      </c>
    </row>
    <row r="96" ht="12.75">
      <c r="A96" s="179" t="str">
        <f>Translations!$B$453</f>
        <v>Dominikānas Republika</v>
      </c>
    </row>
    <row r="97" ht="12.75">
      <c r="A97" s="179" t="str">
        <f>Translations!$B$454</f>
        <v>Ekvadora</v>
      </c>
    </row>
    <row r="98" ht="12.75">
      <c r="A98" s="179" t="str">
        <f>Translations!$B$455</f>
        <v>Ēģipte</v>
      </c>
    </row>
    <row r="99" ht="12.75">
      <c r="A99" s="179" t="str">
        <f>Translations!$B$456</f>
        <v>Salvadora</v>
      </c>
    </row>
    <row r="100" ht="12.75">
      <c r="A100" s="179" t="str">
        <f>Translations!$B$457</f>
        <v>Ekvatoriālā Gvineja</v>
      </c>
    </row>
    <row r="101" ht="12.75">
      <c r="A101" s="179" t="str">
        <f>Translations!$B$458</f>
        <v>Eritreja</v>
      </c>
    </row>
    <row r="102" ht="12.75">
      <c r="A102" s="179" t="str">
        <f>Translations!$B$376</f>
        <v>Igaunija</v>
      </c>
    </row>
    <row r="103" ht="12.75">
      <c r="A103" s="179" t="str">
        <f>Translations!$B$459</f>
        <v>Etiopija</v>
      </c>
    </row>
    <row r="104" ht="12.75">
      <c r="A104" s="179" t="str">
        <f>Translations!$B$461</f>
        <v>Folklenda (Malvinu) Salas</v>
      </c>
    </row>
    <row r="105" ht="12.75">
      <c r="A105" s="179" t="str">
        <f>Translations!$B$460</f>
        <v>Fēru Salas</v>
      </c>
    </row>
    <row r="106" ht="12.75">
      <c r="A106" s="179" t="str">
        <f>Translations!$B$462</f>
        <v>Fidži</v>
      </c>
    </row>
    <row r="107" ht="12.75">
      <c r="A107" s="179" t="str">
        <f>Translations!$B$377</f>
        <v>Somija</v>
      </c>
    </row>
    <row r="108" ht="12.75">
      <c r="A108" s="179" t="str">
        <f>Translations!$B$378</f>
        <v>Francija</v>
      </c>
    </row>
    <row r="109" ht="12.75">
      <c r="A109" s="179" t="str">
        <f>Translations!$B$464</f>
        <v>Francijas Polinēzija</v>
      </c>
    </row>
    <row r="110" ht="12.75">
      <c r="A110" s="179" t="str">
        <f>Translations!$B$465</f>
        <v>Gabona</v>
      </c>
    </row>
    <row r="111" ht="12.75">
      <c r="A111" s="179" t="str">
        <f>Translations!$B$466</f>
        <v>Gambija</v>
      </c>
    </row>
    <row r="112" ht="12.75">
      <c r="A112" s="179" t="str">
        <f>Translations!$B$467</f>
        <v>Gruzija</v>
      </c>
    </row>
    <row r="113" ht="12.75">
      <c r="A113" s="179" t="str">
        <f>Translations!$B$379</f>
        <v>Vācija</v>
      </c>
    </row>
    <row r="114" ht="12.75">
      <c r="A114" s="179" t="str">
        <f>Translations!$B$468</f>
        <v>Gana</v>
      </c>
    </row>
    <row r="115" ht="12.75">
      <c r="A115" s="179" t="str">
        <f>Translations!$B$469</f>
        <v>Gibraltārs</v>
      </c>
    </row>
    <row r="116" ht="12.75">
      <c r="A116" s="179" t="str">
        <f>Translations!$B$380</f>
        <v>Grieķija</v>
      </c>
    </row>
    <row r="117" ht="12.75">
      <c r="A117" s="179" t="str">
        <f>Translations!$B$470</f>
        <v>Grenlande</v>
      </c>
    </row>
    <row r="118" ht="12.75">
      <c r="A118" s="179" t="str">
        <f>Translations!$B$471</f>
        <v>Grenāda</v>
      </c>
    </row>
    <row r="119" ht="12.75">
      <c r="A119" s="179" t="str">
        <f>Translations!$B$473</f>
        <v>Guama</v>
      </c>
    </row>
    <row r="120" ht="12.75">
      <c r="A120" s="179" t="str">
        <f>Translations!$B$474</f>
        <v>Gvatemala</v>
      </c>
    </row>
    <row r="121" ht="12.75">
      <c r="A121" s="179" t="str">
        <f>Translations!$B$475</f>
        <v>Gērnsija</v>
      </c>
    </row>
    <row r="122" ht="12.75">
      <c r="A122" s="179" t="str">
        <f>Translations!$B$476</f>
        <v>Gvineja</v>
      </c>
    </row>
    <row r="123" ht="12.75">
      <c r="A123" s="179" t="str">
        <f>Translations!$B$477</f>
        <v>Gvineja-Bisava</v>
      </c>
    </row>
    <row r="124" ht="12.75">
      <c r="A124" s="179" t="str">
        <f>Translations!$B$478</f>
        <v>Gajāna</v>
      </c>
    </row>
    <row r="125" ht="12.75">
      <c r="A125" s="179" t="str">
        <f>Translations!$B$479</f>
        <v>Haiti</v>
      </c>
    </row>
    <row r="126" ht="12.75">
      <c r="A126" s="179" t="str">
        <f>Translations!$B$480</f>
        <v>Svētais Krēsls (Vatikāna pilsētvalsts)</v>
      </c>
    </row>
    <row r="127" ht="12.75">
      <c r="A127" s="179" t="str">
        <f>Translations!$B$481</f>
        <v>Hondurasa</v>
      </c>
    </row>
    <row r="128" ht="12.75">
      <c r="A128" s="179" t="str">
        <f>Translations!$B$440</f>
        <v>Honkonga (īpašais administratīvais reģions)</v>
      </c>
    </row>
    <row r="129" ht="12.75">
      <c r="A129" s="179" t="str">
        <f>Translations!$B$381</f>
        <v>Ungārija</v>
      </c>
    </row>
    <row r="130" ht="12.75">
      <c r="A130" s="179" t="str">
        <f>Translations!$B$382</f>
        <v>Īslande </v>
      </c>
    </row>
    <row r="131" ht="12.75">
      <c r="A131" s="179" t="str">
        <f>Translations!$B$482</f>
        <v>Indija</v>
      </c>
    </row>
    <row r="132" ht="12.75">
      <c r="A132" s="179" t="str">
        <f>Translations!$B$483</f>
        <v>Indonēzija</v>
      </c>
    </row>
    <row r="133" ht="12.75">
      <c r="A133" s="179" t="str">
        <f>Translations!$B$484</f>
        <v>Irānas Islāma Republika</v>
      </c>
    </row>
    <row r="134" ht="12.75">
      <c r="A134" s="179" t="str">
        <f>Translations!$B$485</f>
        <v>Irāka</v>
      </c>
    </row>
    <row r="135" ht="12.75">
      <c r="A135" s="179" t="str">
        <f>Translations!$B$383</f>
        <v>Īrija</v>
      </c>
    </row>
    <row r="136" ht="12.75">
      <c r="A136" s="179" t="str">
        <f>Translations!$B$486</f>
        <v>Menas sala</v>
      </c>
    </row>
    <row r="137" ht="12.75">
      <c r="A137" s="179" t="str">
        <f>Translations!$B$487</f>
        <v>Izraēla</v>
      </c>
    </row>
    <row r="138" ht="12.75">
      <c r="A138" s="179" t="str">
        <f>Translations!$B$384</f>
        <v>Itālija</v>
      </c>
    </row>
    <row r="139" ht="12.75">
      <c r="A139" s="179" t="str">
        <f>Translations!$B$488</f>
        <v>Jamaika</v>
      </c>
    </row>
    <row r="140" ht="12.75">
      <c r="A140" s="179" t="str">
        <f>Translations!$B$489</f>
        <v>Japāna</v>
      </c>
    </row>
    <row r="141" ht="12.75">
      <c r="A141" s="179" t="str">
        <f>Translations!$B$490</f>
        <v>Džērsija</v>
      </c>
    </row>
    <row r="142" ht="12.75">
      <c r="A142" s="179" t="str">
        <f>Translations!$B$491</f>
        <v>Jordānija</v>
      </c>
    </row>
    <row r="143" ht="12.75">
      <c r="A143" s="179" t="str">
        <f>Translations!$B$492</f>
        <v>Kazahstāna</v>
      </c>
    </row>
    <row r="144" ht="12.75">
      <c r="A144" s="179" t="str">
        <f>Translations!$B$493</f>
        <v>Kenija</v>
      </c>
    </row>
    <row r="145" ht="12.75">
      <c r="A145" s="179" t="str">
        <f>Translations!$B$494</f>
        <v>Kiribati</v>
      </c>
    </row>
    <row r="146" ht="12.75">
      <c r="A146" s="179" t="str">
        <f>Translations!$B$449</f>
        <v>Korejas Tautas Demokrātiskā Republika</v>
      </c>
    </row>
    <row r="147" ht="12.75">
      <c r="A147" s="179" t="str">
        <f>Translations!$B$545</f>
        <v>Korejas Republika</v>
      </c>
    </row>
    <row r="148" ht="15">
      <c r="A148" s="230" t="str">
        <f>Translations!$B$825</f>
        <v>Apvienoto Nāciju Organizācijas Pagaidu pārvaldes misija Kosovā</v>
      </c>
    </row>
    <row r="149" ht="12.75">
      <c r="A149" s="179" t="str">
        <f>Translations!$B$495</f>
        <v>Kuveita</v>
      </c>
    </row>
    <row r="150" ht="12.75">
      <c r="A150" s="179" t="str">
        <f>Translations!$B$496</f>
        <v>Kirgizstāna</v>
      </c>
    </row>
    <row r="151" ht="12.75">
      <c r="A151" s="179" t="str">
        <f>Translations!$B$497</f>
        <v>Laosas Tautas Demokrātiskā Republika</v>
      </c>
    </row>
    <row r="152" ht="12.75">
      <c r="A152" s="179" t="str">
        <f>Translations!$B$385</f>
        <v>Latvija</v>
      </c>
    </row>
    <row r="153" ht="12.75">
      <c r="A153" s="179" t="str">
        <f>Translations!$B$498</f>
        <v>Libāna</v>
      </c>
    </row>
    <row r="154" ht="12.75">
      <c r="A154" s="179" t="str">
        <f>Translations!$B$499</f>
        <v>Lesoto</v>
      </c>
    </row>
    <row r="155" ht="12.75">
      <c r="A155" s="179" t="str">
        <f>Translations!$B$500</f>
        <v>Libērija</v>
      </c>
    </row>
    <row r="156" ht="12.75">
      <c r="A156" s="179" t="str">
        <f>Translations!$B$501</f>
        <v>Lībija</v>
      </c>
    </row>
    <row r="157" ht="12.75">
      <c r="A157" s="179" t="str">
        <f>Translations!$B$386</f>
        <v>Lihtenšteina</v>
      </c>
    </row>
    <row r="158" ht="12.75">
      <c r="A158" s="179" t="str">
        <f>Translations!$B$387</f>
        <v>Lietuva</v>
      </c>
    </row>
    <row r="159" ht="12.75">
      <c r="A159" s="179" t="str">
        <f>Translations!$B$388</f>
        <v>Luksemburga</v>
      </c>
    </row>
    <row r="160" ht="12.75">
      <c r="A160" s="179" t="str">
        <f>Translations!$B$441</f>
        <v>Makao (īpašais administratīvais reģions)</v>
      </c>
    </row>
    <row r="161" ht="12.75">
      <c r="A161" s="179" t="str">
        <f>Translations!$B$578</f>
        <v>Bijusī Dienvidslāvijas Maķedonijas Republika</v>
      </c>
    </row>
    <row r="162" ht="12.75">
      <c r="A162" s="179" t="str">
        <f>Translations!$B$502</f>
        <v>Madagaskara</v>
      </c>
    </row>
    <row r="163" ht="12.75">
      <c r="A163" s="179" t="str">
        <f>Translations!$B$503</f>
        <v>Malāvija</v>
      </c>
    </row>
    <row r="164" ht="12.75">
      <c r="A164" s="179" t="str">
        <f>Translations!$B$504</f>
        <v>Malaizija</v>
      </c>
    </row>
    <row r="165" ht="12.75">
      <c r="A165" s="179" t="str">
        <f>Translations!$B$505</f>
        <v>Maldīvija</v>
      </c>
    </row>
    <row r="166" ht="12.75">
      <c r="A166" s="179" t="str">
        <f>Translations!$B$506</f>
        <v>Mali</v>
      </c>
    </row>
    <row r="167" ht="12.75">
      <c r="A167" s="179" t="str">
        <f>Translations!$B$389</f>
        <v>Malta</v>
      </c>
    </row>
    <row r="168" ht="12.75">
      <c r="A168" s="179" t="str">
        <f>Translations!$B$507</f>
        <v>Māršala Salas</v>
      </c>
    </row>
    <row r="169" ht="12.75">
      <c r="A169" s="179" t="str">
        <f>Translations!$B$509</f>
        <v>Mauritānija</v>
      </c>
    </row>
    <row r="170" ht="12.75">
      <c r="A170" s="179" t="str">
        <f>Translations!$B$510</f>
        <v>Maurīcija</v>
      </c>
    </row>
    <row r="171" ht="12.75">
      <c r="A171" s="179" t="str">
        <f>Translations!$B$511</f>
        <v>Majota</v>
      </c>
    </row>
    <row r="172" ht="12.75">
      <c r="A172" s="179" t="str">
        <f>Translations!$B$512</f>
        <v>Meksika</v>
      </c>
    </row>
    <row r="173" ht="12.75">
      <c r="A173" s="179" t="str">
        <f>Translations!$B$513</f>
        <v>Mikronēzijas Federatīvās Valstis</v>
      </c>
    </row>
    <row r="174" ht="12.75">
      <c r="A174" s="179" t="str">
        <f>Translations!$B$546</f>
        <v>Moldovas Republika</v>
      </c>
    </row>
    <row r="175" ht="12.75">
      <c r="A175" s="179" t="str">
        <f>Translations!$B$514</f>
        <v>Monako</v>
      </c>
    </row>
    <row r="176" ht="12.75">
      <c r="A176" s="179" t="str">
        <f>Translations!$B$515</f>
        <v>Mongolija</v>
      </c>
    </row>
    <row r="177" ht="12.75">
      <c r="A177" s="179" t="str">
        <f>Translations!$B$516</f>
        <v>Melnkalne</v>
      </c>
    </row>
    <row r="178" ht="12.75">
      <c r="A178" s="179" t="str">
        <f>Translations!$B$517</f>
        <v>Montserrata</v>
      </c>
    </row>
    <row r="179" ht="12.75">
      <c r="A179" s="179" t="str">
        <f>Translations!$B$518</f>
        <v>Maroka</v>
      </c>
    </row>
    <row r="180" ht="12.75">
      <c r="A180" s="179" t="str">
        <f>Translations!$B$519</f>
        <v>Mozambika</v>
      </c>
    </row>
    <row r="181" ht="12.75">
      <c r="A181" s="179" t="str">
        <f>Translations!$B$520</f>
        <v>Mjanma</v>
      </c>
    </row>
    <row r="182" ht="12.75">
      <c r="A182" s="179" t="str">
        <f>Translations!$B$521</f>
        <v>Namībija</v>
      </c>
    </row>
    <row r="183" ht="12.75">
      <c r="A183" s="179" t="str">
        <f>Translations!$B$522</f>
        <v>Nauru</v>
      </c>
    </row>
    <row r="184" ht="12.75">
      <c r="A184" s="179" t="str">
        <f>Translations!$B$523</f>
        <v>Nepāla</v>
      </c>
    </row>
    <row r="185" ht="12.75">
      <c r="A185" s="179" t="str">
        <f>Translations!$B$390</f>
        <v>Nīderlande</v>
      </c>
    </row>
    <row r="186" ht="12.75">
      <c r="A186" s="179" t="str">
        <f>Translations!$B$525</f>
        <v>Jaunkaledonija</v>
      </c>
    </row>
    <row r="187" ht="12.75">
      <c r="A187" s="179" t="str">
        <f>Translations!$B$526</f>
        <v>Jaunzēlande</v>
      </c>
    </row>
    <row r="188" ht="12.75">
      <c r="A188" s="179" t="str">
        <f>Translations!$B$527</f>
        <v>Nikaragva</v>
      </c>
    </row>
    <row r="189" ht="12.75">
      <c r="A189" s="179" t="str">
        <f>Translations!$B$528</f>
        <v>Nigēra</v>
      </c>
    </row>
    <row r="190" ht="12.75">
      <c r="A190" s="179" t="str">
        <f>Translations!$B$529</f>
        <v>Nigērija</v>
      </c>
    </row>
    <row r="191" ht="12.75">
      <c r="A191" s="179" t="str">
        <f>Translations!$B$530</f>
        <v>Niue</v>
      </c>
    </row>
    <row r="192" ht="12.75">
      <c r="A192" s="179" t="str">
        <f>Translations!$B$531</f>
        <v>Norfolkas Sala</v>
      </c>
    </row>
    <row r="193" ht="12.75">
      <c r="A193" s="179" t="str">
        <f>Translations!$B$532</f>
        <v>Ziemeļu Marianas Salas</v>
      </c>
    </row>
    <row r="194" ht="12.75">
      <c r="A194" s="179" t="str">
        <f>Translations!$B$391</f>
        <v>Norvēģija </v>
      </c>
    </row>
    <row r="195" ht="12.75">
      <c r="A195" s="179" t="str">
        <f>Translations!$B$534</f>
        <v>Omāna</v>
      </c>
    </row>
    <row r="196" ht="12.75">
      <c r="A196" s="179" t="str">
        <f>Translations!$B$535</f>
        <v>Pakistāna</v>
      </c>
    </row>
    <row r="197" ht="12.75">
      <c r="A197" s="179" t="str">
        <f>Translations!$B$536</f>
        <v>Palau</v>
      </c>
    </row>
    <row r="198" ht="12.75">
      <c r="A198" s="179" t="str">
        <f>Translations!$B$533</f>
        <v>Okupētā Palestīnas teritorija</v>
      </c>
    </row>
    <row r="199" ht="12.75">
      <c r="A199" s="179" t="str">
        <f>Translations!$B$537</f>
        <v>Panama</v>
      </c>
    </row>
    <row r="200" ht="12.75">
      <c r="A200" s="179" t="str">
        <f>Translations!$B$538</f>
        <v>Papua-Jaungvineja</v>
      </c>
    </row>
    <row r="201" ht="12.75">
      <c r="A201" s="179" t="str">
        <f>Translations!$B$539</f>
        <v>Paragvaja</v>
      </c>
    </row>
    <row r="202" ht="12.75">
      <c r="A202" s="179" t="str">
        <f>Translations!$B$540</f>
        <v>Peru</v>
      </c>
    </row>
    <row r="203" ht="12.75">
      <c r="A203" s="179" t="str">
        <f>Translations!$B$541</f>
        <v>Filipīnas</v>
      </c>
    </row>
    <row r="204" ht="12.75">
      <c r="A204" s="179" t="str">
        <f>Translations!$B$542</f>
        <v>Pitkērna</v>
      </c>
    </row>
    <row r="205" ht="12.75">
      <c r="A205" s="179" t="str">
        <f>Translations!$B$392</f>
        <v>Polija</v>
      </c>
    </row>
    <row r="206" ht="12.75">
      <c r="A206" s="179" t="str">
        <f>Translations!$B$393</f>
        <v>Portugāle</v>
      </c>
    </row>
    <row r="207" ht="12.75">
      <c r="A207" s="179" t="str">
        <f>Translations!$B$543</f>
        <v>Puertoriko</v>
      </c>
    </row>
    <row r="208" ht="12.75">
      <c r="A208" s="179" t="str">
        <f>Translations!$B$544</f>
        <v>Katara</v>
      </c>
    </row>
    <row r="209" ht="12.75">
      <c r="A209" s="179" t="str">
        <f>Translations!$B$394</f>
        <v>Rumānija</v>
      </c>
    </row>
    <row r="210" ht="12.75">
      <c r="A210" s="179" t="str">
        <f>Translations!$B$548</f>
        <v>Krievijas Federācija</v>
      </c>
    </row>
    <row r="211" ht="12.75">
      <c r="A211" s="179" t="str">
        <f>Translations!$B$549</f>
        <v>Ruanda</v>
      </c>
    </row>
    <row r="212" ht="12.75">
      <c r="A212" s="179" t="str">
        <f>Translations!$B$550</f>
        <v>Senbartelmī</v>
      </c>
    </row>
    <row r="213" ht="15">
      <c r="A213" s="230" t="str">
        <f>Translations!$B$826</f>
        <v>Svētās Helēnas, Debesbraukšanas un Tristana da Kuņas Salas</v>
      </c>
    </row>
    <row r="214" ht="12.75">
      <c r="A214" s="179" t="str">
        <f>Translations!$B$552</f>
        <v>Sentkitsa un Nevisa</v>
      </c>
    </row>
    <row r="215" ht="12.75">
      <c r="A215" s="179" t="str">
        <f>Translations!$B$553</f>
        <v>Sentlūsija</v>
      </c>
    </row>
    <row r="216" ht="12.75">
      <c r="A216" s="179" t="str">
        <f>Translations!$B$555</f>
        <v>Senpjēra un Mikelona</v>
      </c>
    </row>
    <row r="217" ht="12.75">
      <c r="A217" s="179" t="str">
        <f>Translations!$B$556</f>
        <v>Sentvinsenta un Grenadīnas</v>
      </c>
    </row>
    <row r="218" ht="12.75">
      <c r="A218" s="179" t="str">
        <f>Translations!$B$554</f>
        <v>Senmartēna (Francijas daļa)</v>
      </c>
    </row>
    <row r="219" ht="12.75">
      <c r="A219" s="179" t="str">
        <f>Translations!$B$557</f>
        <v>Samoa</v>
      </c>
    </row>
    <row r="220" ht="12.75">
      <c r="A220" s="179" t="str">
        <f>Translations!$B$558</f>
        <v>Sanmarīno</v>
      </c>
    </row>
    <row r="221" ht="12.75">
      <c r="A221" s="179" t="str">
        <f>Translations!$B$559</f>
        <v>Santome un Prinsipi</v>
      </c>
    </row>
    <row r="222" ht="12.75">
      <c r="A222" s="179" t="str">
        <f>Translations!$B$560</f>
        <v>Saūda Arābija</v>
      </c>
    </row>
    <row r="223" ht="12.75">
      <c r="A223" s="179" t="str">
        <f>Translations!$B$561</f>
        <v>Senegāla</v>
      </c>
    </row>
    <row r="224" ht="12.75">
      <c r="A224" s="179" t="str">
        <f>Translations!$B$562</f>
        <v>Serbija</v>
      </c>
    </row>
    <row r="225" ht="12.75">
      <c r="A225" s="179" t="str">
        <f>Translations!$B$563</f>
        <v>Seišelas</v>
      </c>
    </row>
    <row r="226" ht="12.75">
      <c r="A226" s="179" t="str">
        <f>Translations!$B$564</f>
        <v>Sjerraleone</v>
      </c>
    </row>
    <row r="227" ht="12.75">
      <c r="A227" s="179" t="str">
        <f>Translations!$B$565</f>
        <v>Singapūra</v>
      </c>
    </row>
    <row r="228" ht="15">
      <c r="A228" s="230" t="str">
        <f>Translations!$B$827</f>
        <v>Sintmartēna (Nīderlandes daļa)</v>
      </c>
    </row>
    <row r="229" ht="12.75">
      <c r="A229" s="179" t="str">
        <f>Translations!$B$395</f>
        <v>Slovākija</v>
      </c>
    </row>
    <row r="230" ht="12.75">
      <c r="A230" s="179" t="str">
        <f>Translations!$B$396</f>
        <v>Slovēnija</v>
      </c>
    </row>
    <row r="231" ht="12.75">
      <c r="A231" s="179" t="str">
        <f>Translations!$B$566</f>
        <v>Zālamana Salas</v>
      </c>
    </row>
    <row r="232" ht="12.75">
      <c r="A232" s="179" t="str">
        <f>Translations!$B$567</f>
        <v>Somālija</v>
      </c>
    </row>
    <row r="233" ht="12.75">
      <c r="A233" s="179" t="str">
        <f>Translations!$B$568</f>
        <v>Dienvidāfrika</v>
      </c>
    </row>
    <row r="234" ht="15">
      <c r="A234" s="230" t="str">
        <f>Translations!$B$828</f>
        <v>Dienviddžordžija un Dienvidsendviču Salas</v>
      </c>
    </row>
    <row r="235" ht="15">
      <c r="A235" s="230" t="str">
        <f>Translations!$B$829</f>
        <v>Dienvidsudāna</v>
      </c>
    </row>
    <row r="236" ht="12.75">
      <c r="A236" s="179" t="str">
        <f>Translations!$B$397</f>
        <v>Spānija</v>
      </c>
    </row>
    <row r="237" ht="12.75">
      <c r="A237" s="179" t="str">
        <f>Translations!$B$569</f>
        <v>Šrilanka</v>
      </c>
    </row>
    <row r="238" ht="12.75">
      <c r="A238" s="179" t="str">
        <f>Translations!$B$570</f>
        <v>Sudāna</v>
      </c>
    </row>
    <row r="239" ht="12.75">
      <c r="A239" s="179" t="str">
        <f>Translations!$B$571</f>
        <v>Surinama</v>
      </c>
    </row>
    <row r="240" ht="12.75">
      <c r="A240" s="179" t="str">
        <f>Translations!$B$572</f>
        <v>Svālbara un Jana Majena Sala</v>
      </c>
    </row>
    <row r="241" ht="12.75">
      <c r="A241" s="179" t="str">
        <f>Translations!$B$573</f>
        <v>Svazilenda</v>
      </c>
    </row>
    <row r="242" ht="12.75">
      <c r="A242" s="179" t="str">
        <f>Translations!$B$398</f>
        <v>Zviedrija</v>
      </c>
    </row>
    <row r="243" ht="12.75">
      <c r="A243" s="179" t="str">
        <f>Translations!$B$574</f>
        <v>Šveice</v>
      </c>
    </row>
    <row r="244" ht="12.75">
      <c r="A244" s="179" t="str">
        <f>Translations!$B$575</f>
        <v>Sīrijas Arābu Republika</v>
      </c>
    </row>
    <row r="245" ht="15">
      <c r="A245" s="230" t="str">
        <f>Translations!$B$830</f>
        <v>Taivāna</v>
      </c>
    </row>
    <row r="246" ht="12.75">
      <c r="A246" s="179" t="str">
        <f>Translations!$B$576</f>
        <v>Tadžikistāna</v>
      </c>
    </row>
    <row r="247" ht="12.75">
      <c r="A247" s="179" t="str">
        <f>Translations!$B$592</f>
        <v>Tanzānijas Savienotā Republika</v>
      </c>
    </row>
    <row r="248" ht="12.75">
      <c r="A248" s="179" t="str">
        <f>Translations!$B$577</f>
        <v>Taizeme</v>
      </c>
    </row>
    <row r="249" ht="12.75">
      <c r="A249" s="179" t="str">
        <f>Translations!$B$579</f>
        <v>Austrumtimora</v>
      </c>
    </row>
    <row r="250" ht="12.75">
      <c r="A250" s="179" t="str">
        <f>Translations!$B$580</f>
        <v>Togo</v>
      </c>
    </row>
    <row r="251" ht="12.75">
      <c r="A251" s="179" t="str">
        <f>Translations!$B$581</f>
        <v>Tokelau</v>
      </c>
    </row>
    <row r="252" ht="12.75">
      <c r="A252" s="179" t="str">
        <f>Translations!$B$582</f>
        <v>Tonga</v>
      </c>
    </row>
    <row r="253" ht="12.75">
      <c r="A253" s="179" t="str">
        <f>Translations!$B$583</f>
        <v>Trinidāda un Tobāgo</v>
      </c>
    </row>
    <row r="254" ht="12.75">
      <c r="A254" s="179" t="str">
        <f>Translations!$B$584</f>
        <v>Tunisija</v>
      </c>
    </row>
    <row r="255" ht="12.75">
      <c r="A255" s="179" t="str">
        <f>Translations!$B$585</f>
        <v>Turcija</v>
      </c>
    </row>
    <row r="256" ht="12.75">
      <c r="A256" s="179" t="str">
        <f>Translations!$B$586</f>
        <v>Turkmenistāna</v>
      </c>
    </row>
    <row r="257" ht="12.75">
      <c r="A257" s="179" t="str">
        <f>Translations!$B$587</f>
        <v>Tērksas un Kaikosas Salas</v>
      </c>
    </row>
    <row r="258" ht="12.75">
      <c r="A258" s="179" t="str">
        <f>Translations!$B$588</f>
        <v>Tuvalu</v>
      </c>
    </row>
    <row r="259" ht="12.75">
      <c r="A259" s="179" t="str">
        <f>Translations!$B$589</f>
        <v>Uganda</v>
      </c>
    </row>
    <row r="260" ht="12.75">
      <c r="A260" s="179" t="str">
        <f>Translations!$B$590</f>
        <v>Ukraina</v>
      </c>
    </row>
    <row r="261" ht="12.75">
      <c r="A261" s="179" t="str">
        <f>Translations!$B$591</f>
        <v>Apvienotie Arābu Emirāti</v>
      </c>
    </row>
    <row r="262" ht="12.75">
      <c r="A262" s="179" t="str">
        <f>Translations!$B$399</f>
        <v>Apvienotā Karaliste</v>
      </c>
    </row>
    <row r="263" ht="12.75">
      <c r="A263" s="179" t="str">
        <f>Translations!$B$593</f>
        <v>Amerikas Savienotās Valstis</v>
      </c>
    </row>
    <row r="264" ht="12.75">
      <c r="A264" s="179" t="str">
        <f>Translations!$B$595</f>
        <v>Urugvaja</v>
      </c>
    </row>
    <row r="265" ht="12.75">
      <c r="A265" s="179" t="str">
        <f>Translations!$B$596</f>
        <v>Uzbekistāna</v>
      </c>
    </row>
    <row r="266" ht="12.75">
      <c r="A266" s="179" t="str">
        <f>Translations!$B$597</f>
        <v>Vanuatu</v>
      </c>
    </row>
    <row r="267" ht="12.75">
      <c r="A267" s="179" t="str">
        <f>Translations!$B$598</f>
        <v>Venecuēlas Bolivāra Republika</v>
      </c>
    </row>
    <row r="268" ht="12.75">
      <c r="A268" s="179" t="str">
        <f>Translations!$B$599</f>
        <v>Vjetnama</v>
      </c>
    </row>
    <row r="269" ht="12.75">
      <c r="A269" s="179" t="str">
        <f>Translations!$B$426</f>
        <v>Britu Virdžīnas</v>
      </c>
    </row>
    <row r="270" ht="12.75">
      <c r="A270" s="179" t="str">
        <f>Translations!$B$594</f>
        <v>ASV Virdžīnas</v>
      </c>
    </row>
    <row r="271" ht="12.75">
      <c r="A271" s="179" t="str">
        <f>Translations!$B$600</f>
        <v>Volisa un Futunas Salas</v>
      </c>
    </row>
    <row r="272" ht="12.75">
      <c r="A272" s="179" t="str">
        <f>Translations!$B$601</f>
        <v>Rietumsahāra</v>
      </c>
    </row>
    <row r="273" ht="12.75">
      <c r="A273" s="179" t="str">
        <f>Translations!$B$602</f>
        <v>Jemena</v>
      </c>
    </row>
    <row r="274" ht="12.75">
      <c r="A274" s="179" t="str">
        <f>Translations!$B$603</f>
        <v>Zambija</v>
      </c>
    </row>
    <row r="275" ht="12.75">
      <c r="A275" s="179" t="str">
        <f>Translations!$B$604</f>
        <v>Zimbabve</v>
      </c>
    </row>
    <row r="276" ht="12.75"/>
    <row r="277" ht="12.75"/>
    <row r="278" ht="12.75"/>
    <row r="279" ht="12.75">
      <c r="A279" s="53" t="s">
        <v>581</v>
      </c>
    </row>
    <row r="280" ht="12.75">
      <c r="A280" s="52" t="str">
        <f>Translations!$B$605</f>
        <v>iesniegts kompetentajai iestādei</v>
      </c>
    </row>
    <row r="281" ht="12.75">
      <c r="A281" s="52" t="str">
        <f>Translations!$B$606</f>
        <v>apstiprinājusi kompetentā iestāde</v>
      </c>
    </row>
    <row r="282" ht="12.75">
      <c r="A282" s="52" t="str">
        <f>Translations!$B$607</f>
        <v>noraidījusi kompetentā iestāde</v>
      </c>
    </row>
    <row r="283" ht="12.75">
      <c r="A283" s="52" t="str">
        <f>Translations!$B$608</f>
        <v>atdots atpakaļ ar piezīmēm</v>
      </c>
    </row>
    <row r="284" ht="12.75">
      <c r="A284" s="52" t="str">
        <f>Translations!$B$609</f>
        <v>darba variants</v>
      </c>
    </row>
    <row r="285" ht="12.75">
      <c r="A285" s="52"/>
    </row>
    <row r="286" ht="12.75"/>
    <row r="287" ht="12.75"/>
    <row r="288" ht="12.75"/>
    <row r="289" ht="12.75"/>
    <row r="290" ht="12.75"/>
    <row r="291" ht="12.75"/>
    <row r="292" ht="12.75">
      <c r="A292" s="178" t="s">
        <v>717</v>
      </c>
    </row>
    <row r="293" ht="12.75">
      <c r="A293" s="179" t="str">
        <f>Translations!$B$368</f>
        <v>Izvēlieties</v>
      </c>
    </row>
    <row r="294" ht="12.75">
      <c r="A294" s="179" t="str">
        <f>Translations!$B$610</f>
        <v>Komerciāls</v>
      </c>
    </row>
    <row r="295" ht="12.75">
      <c r="A295" s="179" t="str">
        <f>Translations!$B$611</f>
        <v>Nekomerciāls</v>
      </c>
    </row>
    <row r="296" ht="12.75"/>
    <row r="297" ht="12.75"/>
    <row r="298" ht="12.75">
      <c r="A298" s="181" t="s">
        <v>724</v>
      </c>
    </row>
    <row r="299" ht="12.75">
      <c r="A299" s="179" t="str">
        <f>Translations!$B$368</f>
        <v>Izvēlieties</v>
      </c>
    </row>
    <row r="300" ht="12.75">
      <c r="A300" s="179" t="str">
        <f>Translations!$B$612</f>
        <v>Regulārie lidojumi</v>
      </c>
    </row>
    <row r="301" ht="12.75">
      <c r="A301" s="179" t="str">
        <f>Translations!$B$613</f>
        <v>Neregulārie lidojumi</v>
      </c>
    </row>
    <row r="302" ht="12.75">
      <c r="A302" s="179" t="str">
        <f>Translations!$B$614</f>
        <v>Regulārie un neregulārie lidojumi</v>
      </c>
    </row>
    <row r="303" ht="12.75"/>
    <row r="304" ht="12.75"/>
    <row r="305" ht="12.75">
      <c r="A305" s="181" t="s">
        <v>739</v>
      </c>
    </row>
    <row r="306" ht="12.75">
      <c r="A306" s="179" t="str">
        <f>Translations!$B$368</f>
        <v>Izvēlieties</v>
      </c>
    </row>
    <row r="307" ht="12.75">
      <c r="A307" s="180" t="str">
        <f>Translations!$B$615</f>
        <v>Tikai iekšējie EEZ lidojumi</v>
      </c>
    </row>
    <row r="308" ht="12.75">
      <c r="A308" s="180" t="str">
        <f>Translations!$B$616</f>
        <v>Lidojumi EEZ un ārpus tās</v>
      </c>
    </row>
    <row r="309" ht="12.75"/>
    <row r="310" ht="12.75"/>
    <row r="311" ht="12.75">
      <c r="A311" s="181" t="s">
        <v>708</v>
      </c>
    </row>
    <row r="312" ht="12.75">
      <c r="A312" s="179" t="str">
        <f>Translations!$B$368</f>
        <v>Izvēlieties</v>
      </c>
    </row>
    <row r="313" ht="12.75">
      <c r="A313" s="179"/>
    </row>
    <row r="314" ht="12.75">
      <c r="A314" s="179" t="str">
        <f>Translations!$B$617</f>
        <v>Kapteinis</v>
      </c>
    </row>
    <row r="315" ht="12.75">
      <c r="A315" s="179">
        <f>Translations!$B$618</f>
        <v>0</v>
      </c>
    </row>
    <row r="316" ht="12.75">
      <c r="A316" s="179">
        <f>Translations!$B$619</f>
        <v>0</v>
      </c>
    </row>
    <row r="317" ht="12.75">
      <c r="A317" s="179">
        <f>Translations!$B$620</f>
        <v>0</v>
      </c>
    </row>
    <row r="318" ht="12.75">
      <c r="A318" s="179">
        <f>Translations!$B$621</f>
        <v>0</v>
      </c>
    </row>
    <row r="319" ht="12.75">
      <c r="A319" s="179">
        <f>Translations!$B$622</f>
        <v>0</v>
      </c>
    </row>
    <row r="320" ht="12.75"/>
    <row r="321" ht="12.75">
      <c r="A321" s="181" t="s">
        <v>770</v>
      </c>
    </row>
    <row r="322" ht="12.75">
      <c r="A322" s="182" t="str">
        <f>Translations!$B$368</f>
        <v>Izvēlieties</v>
      </c>
    </row>
    <row r="323" ht="12.75">
      <c r="A323" s="182"/>
    </row>
    <row r="324" ht="12.75">
      <c r="A324" s="179" t="str">
        <f>Translations!$B$623</f>
        <v>Kapitālsabiedrība</v>
      </c>
    </row>
    <row r="325" ht="12.75">
      <c r="A325" s="179" t="str">
        <f>Translations!$B$624</f>
        <v>Personālsabiedrība</v>
      </c>
    </row>
    <row r="326" ht="12.75">
      <c r="A326" s="179" t="str">
        <f>Translations!$B$625</f>
        <v>Fiziska persona/ individuālais komersants</v>
      </c>
    </row>
    <row r="327" ht="12.75"/>
    <row r="328" ht="12.75">
      <c r="A328" s="181" t="s">
        <v>704</v>
      </c>
    </row>
    <row r="329" ht="12.75">
      <c r="A329" s="179" t="str">
        <f>Translations!$B$368</f>
        <v>Izvēlieties</v>
      </c>
    </row>
    <row r="330" ht="12.75">
      <c r="A330" s="179" t="str">
        <f>Translations!$B$626</f>
        <v>Faktiskā/standarta masa, kas uzrādīta masas un līdzsvara dokumentācijā</v>
      </c>
    </row>
    <row r="331" ht="12.75">
      <c r="A331" s="179" t="str">
        <f>Translations!$B$627</f>
        <v>Alternatīvā metodika</v>
      </c>
    </row>
    <row r="332" ht="12.75"/>
    <row r="333" ht="12.75">
      <c r="A333" s="181" t="s">
        <v>705</v>
      </c>
    </row>
    <row r="334" ht="12.75">
      <c r="A334" s="179" t="str">
        <f>Translations!$B$368</f>
        <v>Izvēlieties</v>
      </c>
    </row>
    <row r="335" ht="12.75">
      <c r="A335" s="179" t="str">
        <f>Translations!$B$628</f>
        <v>100 kg standarta svars</v>
      </c>
    </row>
    <row r="336" ht="12.75">
      <c r="A336" s="179" t="str">
        <f>Translations!$B$629</f>
        <v>Masa, kas uzrādīta masas un līdzsvara dokumentācijā</v>
      </c>
    </row>
    <row r="337" ht="12.75">
      <c r="A337" s="73"/>
    </row>
    <row r="338" ht="12.75">
      <c r="A338" s="178" t="s">
        <v>791</v>
      </c>
    </row>
    <row r="339" ht="12.75">
      <c r="A339" s="179"/>
    </row>
    <row r="340" ht="12.75">
      <c r="A340" s="183" t="s">
        <v>698</v>
      </c>
    </row>
    <row r="341" ht="12.75">
      <c r="A341" s="183" t="s">
        <v>699</v>
      </c>
    </row>
    <row r="342" ht="12.75">
      <c r="A342" s="183" t="s">
        <v>700</v>
      </c>
    </row>
    <row r="343" ht="12.75">
      <c r="A343" s="183" t="s">
        <v>701</v>
      </c>
    </row>
    <row r="344" ht="12.75">
      <c r="A344" s="183" t="s">
        <v>702</v>
      </c>
    </row>
    <row r="345" ht="12.75">
      <c r="A345" s="183" t="s">
        <v>798</v>
      </c>
    </row>
    <row r="346" ht="12.75">
      <c r="A346" s="183" t="s">
        <v>800</v>
      </c>
    </row>
    <row r="347" ht="12.75">
      <c r="A347" s="183" t="s">
        <v>802</v>
      </c>
    </row>
    <row r="348" ht="12.75"/>
    <row r="349" ht="12.75">
      <c r="A349" s="181" t="s">
        <v>540</v>
      </c>
    </row>
    <row r="350" ht="12.75">
      <c r="A350" s="179" t="str">
        <f>Translations!$B$368</f>
        <v>Izvēlieties</v>
      </c>
    </row>
    <row r="351" ht="12.75">
      <c r="A351" s="179" t="str">
        <f>Translations!$B$630</f>
        <v>Nav dokumentētas vides vadības sistēmas</v>
      </c>
    </row>
    <row r="352" ht="12.75">
      <c r="A352" s="179" t="str">
        <f>Translations!$B$631</f>
        <v>Ir dokumentēta vides vadības sistēma</v>
      </c>
    </row>
    <row r="353" ht="12.75">
      <c r="A353" s="179" t="str">
        <f>Translations!$B$632</f>
        <v>Ir sertificēta vides vadības sistēma</v>
      </c>
    </row>
    <row r="354" ht="12.75"/>
    <row r="355" ht="12.75"/>
    <row r="356" ht="12.75">
      <c r="A356" s="181" t="s">
        <v>834</v>
      </c>
    </row>
    <row r="357" ht="12.75">
      <c r="A357" s="179" t="str">
        <f>Translations!$B$368</f>
        <v>Izvēlieties</v>
      </c>
    </row>
    <row r="358" ht="12.75">
      <c r="A358" s="179" t="b">
        <v>1</v>
      </c>
    </row>
    <row r="359" ht="12.75">
      <c r="A359" s="179" t="b">
        <v>0</v>
      </c>
    </row>
    <row r="360" ht="12.75"/>
    <row r="361" ht="12.75"/>
    <row r="362" ht="12.75">
      <c r="A362" s="181" t="s">
        <v>703</v>
      </c>
    </row>
    <row r="363" ht="12.75">
      <c r="A363" s="179" t="str">
        <f>Translations!$B$633</f>
        <v>Drīkst izmantot tikai kompetentā iestāde</v>
      </c>
    </row>
    <row r="364" ht="12.75">
      <c r="A364" s="179" t="str">
        <f>Translations!$B$634</f>
        <v>Aizpilda gaisa kuģa operators</v>
      </c>
    </row>
    <row r="365" ht="12.75"/>
    <row r="366" ht="12.75"/>
    <row r="367" ht="12.75">
      <c r="A367" s="178" t="s">
        <v>683</v>
      </c>
    </row>
    <row r="368" ht="12.75">
      <c r="A368" s="179" t="str">
        <f>Translations!$B$636</f>
        <v>Tonnkilometru monitoringa plāns</v>
      </c>
    </row>
    <row r="369" ht="12.75">
      <c r="A369" s="179" t="str">
        <f>Translations!$B$635</f>
        <v>Emisiju monitoringa plāns</v>
      </c>
    </row>
    <row r="370" ht="12.75"/>
    <row r="371" ht="12.75"/>
    <row r="372" ht="12.75">
      <c r="A372" s="178" t="s">
        <v>691</v>
      </c>
    </row>
    <row r="373" ht="12.75">
      <c r="A373" s="179"/>
    </row>
    <row r="374" ht="12.75">
      <c r="A374" s="179" t="str">
        <f>Translations!$B$637</f>
        <v>n/a</v>
      </c>
    </row>
    <row r="375" ht="12.75"/>
    <row r="376" ht="12.75">
      <c r="A376" s="178" t="s">
        <v>684</v>
      </c>
    </row>
    <row r="377" ht="12.75">
      <c r="A377" s="179" t="str">
        <f>Translations!$B$638</f>
        <v>Jauns monitoringa plāns</v>
      </c>
    </row>
    <row r="378" ht="12.75">
      <c r="A378" s="179" t="str">
        <f>Translations!$B$639</f>
        <v>Atjaunināts monitoringa plāns</v>
      </c>
    </row>
    <row r="379" ht="12.75"/>
    <row r="380" ht="12.75"/>
    <row r="381" ht="12.75">
      <c r="A381" s="178" t="s">
        <v>545</v>
      </c>
    </row>
    <row r="382" ht="12.75">
      <c r="A382" s="184" t="b">
        <v>1</v>
      </c>
    </row>
    <row r="383" ht="12.75">
      <c r="A383" s="184" t="b">
        <v>0</v>
      </c>
    </row>
    <row r="384" ht="12.75">
      <c r="A384" s="184">
        <v>1</v>
      </c>
    </row>
    <row r="385" ht="12.75">
      <c r="A385" s="184">
        <v>0</v>
      </c>
    </row>
    <row r="386" ht="12.75"/>
    <row r="387" ht="12.75"/>
    <row r="388" ht="12.75">
      <c r="A388" s="181" t="s">
        <v>552</v>
      </c>
    </row>
    <row r="389" ht="12.75">
      <c r="A389" s="182" t="str">
        <f>Translations!$B$368</f>
        <v>Izvēlieties</v>
      </c>
    </row>
    <row r="390" ht="12.75">
      <c r="A390" s="182" t="str">
        <f>Translations!$B$640</f>
        <v>Mērījumus izdara degvielas piegādātājs</v>
      </c>
    </row>
    <row r="391" ht="12.75">
      <c r="A391" s="182" t="str">
        <f>Translations!$B$641</f>
        <v>Gaisa kuģī esošās mērierīces</v>
      </c>
    </row>
    <row r="392" ht="12.75"/>
    <row r="393" ht="12.75">
      <c r="A393" s="181" t="s">
        <v>553</v>
      </c>
    </row>
    <row r="394" ht="12.75">
      <c r="A394" s="182" t="str">
        <f>Translations!$B$368</f>
        <v>Izvēlieties</v>
      </c>
    </row>
    <row r="395" ht="12.75">
      <c r="A395" s="182"/>
    </row>
    <row r="396" ht="12.75">
      <c r="A396" s="182" t="str">
        <f>Translations!$B$642</f>
        <v>Ņemts no degvielas piegādātāja (pieņemšanas akti vai rēķini)</v>
      </c>
    </row>
    <row r="397" ht="12.75">
      <c r="A397" s="182" t="str">
        <f>Translations!$B$643</f>
        <v>Reģistrēts masas un līdzsvara dokumentācijā</v>
      </c>
    </row>
    <row r="398" ht="12.75">
      <c r="A398" s="182" t="str">
        <f>Translations!$B$644</f>
        <v>Reģistrēti gaisa kuģa tehniskajā žurnālā</v>
      </c>
    </row>
    <row r="399" ht="12.75">
      <c r="A399" s="182" t="str">
        <f>Translations!$B$645</f>
        <v>No gaisa kuģa elektroniski nosūtīts gaisa kuģa operatoram</v>
      </c>
    </row>
    <row r="400" ht="12.75"/>
    <row r="401" ht="12.75">
      <c r="A401" s="181" t="s">
        <v>548</v>
      </c>
    </row>
    <row r="402" ht="12.75">
      <c r="A402" s="179" t="str">
        <f>Translations!$B$368</f>
        <v>Izvēlieties</v>
      </c>
    </row>
    <row r="403" ht="12.75">
      <c r="A403" s="179"/>
    </row>
    <row r="404" ht="12.75">
      <c r="A404" s="179" t="str">
        <f>Translations!$B$646</f>
        <v>Reizi dienā</v>
      </c>
    </row>
    <row r="405" ht="12.75">
      <c r="A405" s="179" t="str">
        <f>Translations!$B$647</f>
        <v>Reizi nedēļā</v>
      </c>
    </row>
    <row r="406" ht="12.75">
      <c r="A406" s="179" t="str">
        <f>Translations!$B$648</f>
        <v>Reizi mēnesī</v>
      </c>
    </row>
    <row r="407" ht="12.75">
      <c r="A407" s="179" t="str">
        <f>Translations!$B$649</f>
        <v>Reizi gadā</v>
      </c>
    </row>
    <row r="408" ht="12.75"/>
    <row r="409" ht="12.75">
      <c r="A409" s="181" t="s">
        <v>554</v>
      </c>
    </row>
    <row r="410" ht="12.75">
      <c r="A410" s="179" t="str">
        <f>Translations!$B$368</f>
        <v>Izvēlieties</v>
      </c>
    </row>
    <row r="411" ht="12.75">
      <c r="A411" s="179" t="str">
        <f>Translations!$B$650</f>
        <v>EF</v>
      </c>
    </row>
    <row r="412" ht="12.75">
      <c r="A412" s="179" t="str">
        <f>Translations!$B$651</f>
        <v>Zemākā siltumspēja</v>
      </c>
    </row>
    <row r="413" ht="12.75">
      <c r="A413" s="179" t="str">
        <f>Translations!$B$652</f>
        <v>Zemākā siltumspēja &amp; EF</v>
      </c>
    </row>
    <row r="414" ht="12.75">
      <c r="A414" s="179" t="str">
        <f>Translations!$B$653</f>
        <v>Biogēnu saturs</v>
      </c>
    </row>
    <row r="415" ht="12.75">
      <c r="A415" s="179" t="str">
        <f>Translations!$B$654</f>
        <v>Zemākā siltumspēja, EF &amp; bio</v>
      </c>
    </row>
    <row r="416" ht="12.75"/>
    <row r="417" ht="12.75">
      <c r="A417" s="181" t="s">
        <v>556</v>
      </c>
    </row>
    <row r="418" ht="12.75">
      <c r="A418" s="179" t="str">
        <f>Translations!$B$368</f>
        <v>Izvēlieties</v>
      </c>
    </row>
    <row r="419" ht="12.75">
      <c r="A419" s="179" t="s">
        <v>557</v>
      </c>
    </row>
    <row r="420" ht="12.75">
      <c r="A420" s="179" t="s">
        <v>558</v>
      </c>
    </row>
    <row r="421" ht="12.75">
      <c r="A421" s="179" t="str">
        <f>Translations!$B$637</f>
        <v>n/a</v>
      </c>
    </row>
    <row r="422" ht="12.75"/>
    <row r="423" ht="12.75">
      <c r="A423" s="181" t="s">
        <v>539</v>
      </c>
    </row>
    <row r="424" ht="12.75">
      <c r="A424" s="185">
        <f>""</f>
      </c>
    </row>
    <row r="425" ht="12.75">
      <c r="A425" s="185">
        <v>2</v>
      </c>
    </row>
    <row r="426" ht="12.75">
      <c r="A426" s="185">
        <v>1</v>
      </c>
    </row>
    <row r="427" ht="12.75">
      <c r="A427" s="185" t="str">
        <f>Translations!$B$637</f>
        <v>n/a</v>
      </c>
    </row>
    <row r="428" ht="12.75"/>
    <row r="429" ht="12.75"/>
    <row r="430" ht="12.75"/>
    <row r="431" ht="12.75"/>
    <row r="432" ht="12.75">
      <c r="A432" s="181" t="s">
        <v>588</v>
      </c>
    </row>
    <row r="433" ht="12.75">
      <c r="A433" s="179" t="str">
        <f>Translations!$B$368</f>
        <v>Izvēlieties</v>
      </c>
    </row>
    <row r="434" ht="12.75">
      <c r="A434" s="179" t="str">
        <f>Translations!$B$655</f>
        <v>Liels</v>
      </c>
    </row>
    <row r="435" ht="12.75">
      <c r="A435" s="179" t="str">
        <f>Translations!$B$656</f>
        <v>Mazs</v>
      </c>
    </row>
    <row r="436" ht="12.75">
      <c r="A436" s="179" t="str">
        <f>Translations!$B$657</f>
        <v>De minimis</v>
      </c>
    </row>
    <row r="437" ht="12.75"/>
    <row r="438" ht="12.75">
      <c r="A438" s="181" t="s">
        <v>590</v>
      </c>
    </row>
    <row r="439" ht="12.75">
      <c r="A439" s="186" t="str">
        <f>Translations!$B$368</f>
        <v>Izvēlieties</v>
      </c>
    </row>
    <row r="440" ht="12.75">
      <c r="A440" s="186" t="str">
        <f>Translations!$B$220</f>
        <v>A metode</v>
      </c>
    </row>
    <row r="441" ht="12.75">
      <c r="A441" s="186" t="str">
        <f>Translations!$B$222</f>
        <v>B metode</v>
      </c>
    </row>
    <row r="442" ht="12.75"/>
    <row r="443" ht="12.75"/>
    <row r="444" ht="12.75">
      <c r="A444" s="181" t="s">
        <v>591</v>
      </c>
    </row>
    <row r="445" ht="12.75">
      <c r="A445" s="186" t="str">
        <f>Translations!$B$368</f>
        <v>Izvēlieties</v>
      </c>
    </row>
    <row r="446" ht="12.75">
      <c r="A446" s="179" t="str">
        <f>Translations!$B$658</f>
        <v>Faktiskais blīvums gaisa kuģa degvielas tvertnēs</v>
      </c>
    </row>
    <row r="447" ht="12.75">
      <c r="A447" s="179" t="str">
        <f>Translations!$B$659</f>
        <v>Uzpildītās degvielas faktiskais blīvums</v>
      </c>
    </row>
    <row r="448" ht="12.75">
      <c r="A448" s="179" t="str">
        <f>Translations!$B$660</f>
        <v>Standartvērtība (0,8 kg/litrā)</v>
      </c>
    </row>
    <row r="449" ht="12.75"/>
    <row r="450" ht="12.75"/>
    <row r="451" ht="12.75">
      <c r="A451" s="181" t="s">
        <v>592</v>
      </c>
    </row>
    <row r="452" ht="12.75">
      <c r="A452" s="179" t="str">
        <f>Translations!$B$661</f>
        <v>Petrolejas tipa reaktīvo dzinēju degviela</v>
      </c>
    </row>
    <row r="453" ht="12.75">
      <c r="A453" s="179" t="str">
        <f>Translations!$B$662</f>
        <v>Benzīna tipa reaktīvo dzinēju degviela</v>
      </c>
    </row>
    <row r="454" ht="12.75">
      <c r="A454" s="179" t="str">
        <f>Translations!$B$663</f>
        <v>Aviācijas benzīns</v>
      </c>
    </row>
    <row r="455" ht="12.75">
      <c r="A455" s="179" t="str">
        <f>Translations!$B$664</f>
        <v>Alternatīva</v>
      </c>
    </row>
    <row r="456" ht="12.75">
      <c r="A456" s="179" t="str">
        <f>Translations!$B$184</f>
        <v>Biodegviela</v>
      </c>
    </row>
    <row r="457" ht="12.75"/>
    <row r="458" ht="12.75">
      <c r="A458" s="181" t="s">
        <v>593</v>
      </c>
    </row>
    <row r="459" ht="12.75">
      <c r="A459" s="179"/>
    </row>
    <row r="460" ht="12.75">
      <c r="A460" s="179" t="s">
        <v>557</v>
      </c>
    </row>
    <row r="461" ht="12.75">
      <c r="A461" s="179" t="s">
        <v>558</v>
      </c>
    </row>
    <row r="462" ht="12.75">
      <c r="A462" s="179" t="str">
        <f>Translations!$B$665</f>
        <v>nav zināms</v>
      </c>
    </row>
    <row r="463" ht="12.75"/>
    <row r="464" ht="12.75"/>
    <row r="465" ht="12.75">
      <c r="A465" s="178" t="str">
        <f>Translations!$B$666</f>
        <v>Komisijas apstiprināti rīki</v>
      </c>
    </row>
    <row r="466" ht="12.75">
      <c r="A466" s="186" t="str">
        <f>Translations!$B$368</f>
        <v>Izvēlieties</v>
      </c>
    </row>
    <row r="467" ht="12.75">
      <c r="A467" s="186"/>
    </row>
    <row r="468" ht="12.75">
      <c r="A468" s="179" t="str">
        <f>Translations!$B$667</f>
        <v>Mazo emitētāju rīks — Eurocontrol degvielas patēriņa aprēķināšanas rīks</v>
      </c>
    </row>
    <row r="469" ht="12.75"/>
    <row r="470" ht="12.75"/>
    <row r="471" ht="12.75"/>
    <row r="472" ht="12.75"/>
    <row r="473" ht="12.75"/>
    <row r="474" ht="12.75">
      <c r="A474" s="178" t="s">
        <v>693</v>
      </c>
    </row>
    <row r="475" ht="12.75">
      <c r="A475" s="179" t="str">
        <f>Translations!$B$368</f>
        <v>Izvēlieties</v>
      </c>
    </row>
    <row r="476" ht="12.75">
      <c r="A476" s="179"/>
    </row>
    <row r="477" ht="12.75">
      <c r="A477" s="179" t="str">
        <f>Translations!B668</f>
        <v>Latvijas Vides, ģeoloģijas un meteoroloģijas centrs</v>
      </c>
    </row>
    <row r="478" ht="12.75">
      <c r="A478" s="179" t="str">
        <f>Translations!B669</f>
        <v>Vides aizsardzības un reģionālās attīstības ministrija</v>
      </c>
    </row>
    <row r="479" ht="12.75">
      <c r="A479" s="179" t="str">
        <f>Translations!B670</f>
        <v>Civilās aviācijas aģentūra</v>
      </c>
    </row>
    <row r="480" ht="12.75">
      <c r="A480" s="179" t="str">
        <f>Translations!B671</f>
        <v>Satiksmes ministrija</v>
      </c>
    </row>
    <row r="481" ht="12.75">
      <c r="A481" s="179"/>
    </row>
    <row r="482" ht="12.75">
      <c r="A482" s="179"/>
    </row>
    <row r="483" ht="12.75">
      <c r="A483" s="179"/>
    </row>
    <row r="484" ht="12.75">
      <c r="A484" s="179"/>
    </row>
    <row r="485" ht="12.75">
      <c r="A485" s="179"/>
    </row>
    <row r="486" ht="12.75">
      <c r="A486" s="179"/>
    </row>
    <row r="487" ht="12.75">
      <c r="A487" s="179"/>
    </row>
    <row r="488" ht="12.75">
      <c r="A488" s="179"/>
    </row>
    <row r="489" ht="12.75">
      <c r="A489" s="179"/>
    </row>
    <row r="490" ht="12.75">
      <c r="A490" s="179"/>
    </row>
    <row r="491" ht="12.75">
      <c r="A491" s="179"/>
    </row>
    <row r="492" ht="12.75">
      <c r="A492" s="179"/>
    </row>
    <row r="495" ht="12.75">
      <c r="A495" s="178" t="s">
        <v>716</v>
      </c>
    </row>
    <row r="496" ht="12.75">
      <c r="A496" s="179" t="str">
        <f>Translations!$B$368</f>
        <v>Izvēlieties</v>
      </c>
    </row>
    <row r="497" ht="12.75">
      <c r="A497" s="179"/>
    </row>
    <row r="498" ht="12.75">
      <c r="A498" s="179" t="str">
        <f>Translations!$B$672</f>
        <v>Afghanistan - Ministry of Transport and Civil Aviation</v>
      </c>
    </row>
    <row r="499" ht="12.75">
      <c r="A499" s="179" t="str">
        <f>Translations!$B$673</f>
        <v>Algeria - Établissement Nationale de la Navigation Aérienne (ENNA)</v>
      </c>
    </row>
    <row r="500" ht="12.75">
      <c r="A500" s="179" t="str">
        <f>Translations!$B$674</f>
        <v>Angola - Instituto Nacional da Aviação Civil</v>
      </c>
    </row>
    <row r="501" ht="12.75">
      <c r="A501" s="179" t="str">
        <f>Translations!$B$675</f>
        <v>Argentina - Comando de Regiones Aéreas</v>
      </c>
    </row>
    <row r="502" ht="12.75">
      <c r="A502" s="179" t="str">
        <f>Translations!$B$676</f>
        <v>Armenia - General Department of Civil Aviation</v>
      </c>
    </row>
    <row r="503" ht="12.75">
      <c r="A503" s="179" t="str">
        <f>Translations!$B$677</f>
        <v>Australia - Civil Aviation Safety Authority</v>
      </c>
    </row>
    <row r="504" ht="12.75">
      <c r="A504" s="179" t="str">
        <f>Translations!$B$678</f>
        <v>Austria - Ministry of Transport, Innovation and Technology</v>
      </c>
    </row>
    <row r="505" ht="12.75">
      <c r="A505" s="179" t="str">
        <f>Translations!$B$679</f>
        <v>Bahrain - Civil Aviation Affairs</v>
      </c>
    </row>
    <row r="506" ht="12.75">
      <c r="A506" s="179" t="str">
        <f>Translations!$B$680</f>
        <v>Belgium - Service public fédéral Mobilité et Transports</v>
      </c>
    </row>
    <row r="507" ht="12.75">
      <c r="A507" s="179" t="str">
        <f>Translations!$B$681</f>
        <v>Bermuda - Bermuda Department of Civil Aviation (DCA)</v>
      </c>
    </row>
    <row r="508" ht="12.75">
      <c r="A508" s="179" t="str">
        <f>Translations!$B$682</f>
        <v>Bolivia - Dirección General de Aeronáutica Civil</v>
      </c>
    </row>
    <row r="509" ht="12.75">
      <c r="A509" s="179" t="str">
        <f>Translations!$B$683</f>
        <v>Bosnia and Herzegovina - Department of Civil Aviation</v>
      </c>
    </row>
    <row r="510" ht="12.75">
      <c r="A510" s="179" t="str">
        <f>Translations!$B$684</f>
        <v>Botswana - Ministry of Works &amp; Transport — Department of Civil Aviation</v>
      </c>
    </row>
    <row r="511" ht="12.75">
      <c r="A511" s="179" t="str">
        <f>Translations!$B$685</f>
        <v>Brazil - Agência Nacional de Aviação Civil (ANAC)</v>
      </c>
    </row>
    <row r="512" ht="12.75">
      <c r="A512" s="179" t="str">
        <f>Translations!$B$686</f>
        <v>Brunei Darussalam - Department of Civil Aviation</v>
      </c>
    </row>
    <row r="513" ht="12.75">
      <c r="A513" s="179" t="str">
        <f>Translations!$B$687</f>
        <v>Bulgaria - Civil Aviation Administration</v>
      </c>
    </row>
    <row r="514" ht="12.75">
      <c r="A514" s="179" t="str">
        <f>Translations!$B$688</f>
        <v>Cambodia - Ministry of Public Works and Transport</v>
      </c>
    </row>
    <row r="515" ht="12.75">
      <c r="A515" s="179" t="str">
        <f>Translations!$B$689</f>
        <v>Canada - Canadian Transportation Agency</v>
      </c>
    </row>
    <row r="516" ht="12.75">
      <c r="A516" s="179" t="str">
        <f>Translations!$B$690</f>
        <v>Cape Verde - Agência de Aviação Civil (AAC)</v>
      </c>
    </row>
    <row r="517" ht="12.75">
      <c r="A517" s="179" t="str">
        <f>Translations!$B$691</f>
        <v>Cayman - Civil Aviation Authority (CAA) of the Cayman Islands</v>
      </c>
    </row>
    <row r="518" ht="12.75">
      <c r="A518" s="179" t="str">
        <f>Translations!$B$692</f>
        <v>Chile - Dirección General de Aeronáutica Civil</v>
      </c>
    </row>
    <row r="519" ht="12.75">
      <c r="A519" s="179" t="str">
        <f>Translations!$B$693</f>
        <v>China - Air Traffic Management Bureau (ATMB), General Administration of Civil Aviation of China</v>
      </c>
    </row>
    <row r="520" ht="12.75">
      <c r="A520" s="179" t="str">
        <f>Translations!$B$694</f>
        <v>Colombia - República de Colombia Aeronáutica Civil</v>
      </c>
    </row>
    <row r="521" ht="12.75">
      <c r="A521" s="179" t="str">
        <f>Translations!$B$695</f>
        <v>Costa Rica - Dirección General de Aviación Civil</v>
      </c>
    </row>
    <row r="522" ht="12.75">
      <c r="A522" s="179" t="str">
        <f>Translations!$B$696</f>
        <v>Croatia - Civil Aviation Authority</v>
      </c>
    </row>
    <row r="523" ht="12.75">
      <c r="A523" s="179" t="str">
        <f>Translations!$B$697</f>
        <v>Cuba - Instituto de Aeronáutica Civil de Cuba</v>
      </c>
    </row>
    <row r="524" ht="12.75">
      <c r="A524" s="179" t="str">
        <f>Translations!$B$698</f>
        <v>Cyprus - Department of Civil Aviation of Cyprus</v>
      </c>
    </row>
    <row r="525" ht="12.75">
      <c r="A525" s="179" t="str">
        <f>Translations!$B$699</f>
        <v>Czech Republic - Civil Aviation Authority</v>
      </c>
    </row>
    <row r="526" ht="12.75">
      <c r="A526" s="179" t="str">
        <f>Translations!$B$700</f>
        <v>Denmark - Civil Aviation Administration</v>
      </c>
    </row>
    <row r="527" ht="12.75">
      <c r="A527" s="179" t="str">
        <f>Translations!$B$701</f>
        <v>Dominican Republic - Instituto Dominicano de Aviación Civil</v>
      </c>
    </row>
    <row r="528" ht="12.75">
      <c r="A528" s="179" t="str">
        <f>Translations!$B$702</f>
        <v>Ecuador - Dirección General de Aviación Civil del Ecuador</v>
      </c>
    </row>
    <row r="529" ht="12.75">
      <c r="A529" s="179" t="str">
        <f>Translations!$B$703</f>
        <v>Egypt - Ministry of Civil Aviation</v>
      </c>
    </row>
    <row r="530" ht="12.75">
      <c r="A530" s="179" t="str">
        <f>Translations!$B$704</f>
        <v>El Salvador - Autoridad de Aviación Civil – El Salvador</v>
      </c>
    </row>
    <row r="531" ht="12.75">
      <c r="A531" s="179" t="str">
        <f>Translations!$B$705</f>
        <v>Estonia - Estonian Civil Aviation Administration</v>
      </c>
    </row>
    <row r="532" ht="12.75">
      <c r="A532" s="179" t="str">
        <f>Translations!$B$706</f>
        <v>Fiji - Civil Aviation Authority</v>
      </c>
    </row>
    <row r="533" ht="12.75">
      <c r="A533" s="179" t="str">
        <f>Translations!$B$707</f>
        <v>Finland - Civil Aviation Authority</v>
      </c>
    </row>
    <row r="534" ht="12.75">
      <c r="A534" s="179" t="str">
        <f>Translations!$B$708</f>
        <v>France - Direction Générale de I' Aviation Civile (DGAC)</v>
      </c>
    </row>
    <row r="535" ht="12.75">
      <c r="A535" s="179" t="str">
        <f>Translations!$B$709</f>
        <v>Gambia - Gambia Civil Aviation Authority</v>
      </c>
    </row>
    <row r="536" ht="12.75">
      <c r="A536" s="179" t="str">
        <f>Translations!$B$710</f>
        <v>Germany - Air Navigation Services</v>
      </c>
    </row>
    <row r="537" ht="12.75">
      <c r="A537" s="179" t="str">
        <f>Translations!$B$711</f>
        <v>Ghana - Ghana Civil Aviation Authority</v>
      </c>
    </row>
    <row r="538" ht="12.75">
      <c r="A538" s="179" t="str">
        <f>Translations!$B$712</f>
        <v>Greece - Hellenic Civil Aviation Authority</v>
      </c>
    </row>
    <row r="539" ht="12.75">
      <c r="A539" s="179" t="str">
        <f>Translations!$B$713</f>
        <v>Hungary - Directorate for Air Transport</v>
      </c>
    </row>
    <row r="540" ht="12.75">
      <c r="A540" s="179" t="str">
        <f>Translations!$B$714</f>
        <v>Iceland - Civil Aviation Administration</v>
      </c>
    </row>
    <row r="541" ht="12.75">
      <c r="A541" s="179" t="str">
        <f>Translations!$B$715</f>
        <v>India - Directorate General of Civil Aviation</v>
      </c>
    </row>
    <row r="542" ht="12.75">
      <c r="A542" s="179" t="str">
        <f>Translations!$B$716</f>
        <v>Indonesia - Direktorat Jenderal Perhubungan Udara</v>
      </c>
    </row>
    <row r="543" ht="12.75">
      <c r="A543" s="179" t="str">
        <f>Translations!$B$717</f>
        <v>Iran, Islamic Republic of - Civil Aviation Organization of Iran</v>
      </c>
    </row>
    <row r="544" ht="12.75">
      <c r="A544" s="179" t="str">
        <f>Translations!$B$718</f>
        <v>Ireland - Irish Aviation Authority</v>
      </c>
    </row>
    <row r="545" ht="12.75">
      <c r="A545" s="180" t="str">
        <f>Translations!$B$831</f>
        <v>Ireland - Commission for Aviation Regulation</v>
      </c>
    </row>
    <row r="546" ht="12.75">
      <c r="A546" s="179" t="str">
        <f>Translations!$B$719</f>
        <v>Israel - Civil Aviation Authority</v>
      </c>
    </row>
    <row r="547" ht="12.75">
      <c r="A547" s="179" t="str">
        <f>Translations!$B$720</f>
        <v>Italy - Agenzia Nazionale della Sicurezza del Volo</v>
      </c>
    </row>
    <row r="548" ht="12.75">
      <c r="A548" s="179" t="str">
        <f>Translations!$B$721</f>
        <v>Jamaica - Civil Aviation Authority</v>
      </c>
    </row>
    <row r="549" ht="12.75">
      <c r="A549" s="179" t="str">
        <f>Translations!$B$722</f>
        <v>Japan - Ministry of Land, Infrastructure and Transport</v>
      </c>
    </row>
    <row r="550" ht="12.75">
      <c r="A550" s="179" t="str">
        <f>Translations!$B$723</f>
        <v>Jordan - Civil Aviation Regulatory Commission (CARC) (formerly called "Jordan Civil Aviation Authority (JCAA)")</v>
      </c>
    </row>
    <row r="551" ht="12.75">
      <c r="A551" s="179" t="str">
        <f>Translations!$B$724</f>
        <v>Kenya - Kenya Civil Aviation Authority</v>
      </c>
    </row>
    <row r="552" ht="12.75">
      <c r="A552" s="179" t="str">
        <f>Translations!$B$725</f>
        <v>Kuwait - Directorate General of Civil Aviation</v>
      </c>
    </row>
    <row r="553" ht="12.75">
      <c r="A553" s="179" t="str">
        <f>Translations!$B$726</f>
        <v>Latvia - Civil Aviation Agency</v>
      </c>
    </row>
    <row r="554" ht="12.75">
      <c r="A554" s="179" t="str">
        <f>Translations!$B$727</f>
        <v>Lebanon - Lebanese Civil Aviation Authority</v>
      </c>
    </row>
    <row r="555" ht="12.75">
      <c r="A555" s="179" t="str">
        <f>Translations!$B$728</f>
        <v>Libyan Arab Jamahiriya - Libyan Civil Aviation Authority</v>
      </c>
    </row>
    <row r="556" ht="12.75">
      <c r="A556" s="179" t="str">
        <f>Translations!$B$729</f>
        <v>Lithuania - Directorate of Civil Aviation</v>
      </c>
    </row>
    <row r="557" ht="12.75">
      <c r="A557" s="179" t="str">
        <f>Translations!$B$730</f>
        <v>Malaysia - Department of Civil Aviation</v>
      </c>
    </row>
    <row r="558" ht="12.75">
      <c r="A558" s="179" t="str">
        <f>Translations!$B$731</f>
        <v>Maldives - Civil Aviation Department</v>
      </c>
    </row>
    <row r="559" ht="12.75">
      <c r="A559" s="179" t="str">
        <f>Translations!$B$732</f>
        <v>Malta - Department of Civil Aviation</v>
      </c>
    </row>
    <row r="560" ht="12.75">
      <c r="A560" s="179" t="str">
        <f>Translations!$B$733</f>
        <v>Mexico - Secretaría de Comunicaciones y Transportes</v>
      </c>
    </row>
    <row r="561" ht="12.75">
      <c r="A561" s="179" t="str">
        <f>Translations!$B$734</f>
        <v>Mongolia - Civil Aviation Authority</v>
      </c>
    </row>
    <row r="562" ht="12.75">
      <c r="A562" s="179" t="str">
        <f>Translations!$B$735</f>
        <v>Montenegro - Ministry Maritime Affairs, Transportation and Telecommunications</v>
      </c>
    </row>
    <row r="563" ht="12.75">
      <c r="A563" s="179" t="str">
        <f>Translations!$B$736</f>
        <v>Morocco - Ministère des Transports</v>
      </c>
    </row>
    <row r="564" ht="12.75">
      <c r="A564" s="179" t="str">
        <f>Translations!$B$737</f>
        <v>Namibia - Directorate of Civil Aviation (DCA Namibia)</v>
      </c>
    </row>
    <row r="565" ht="12.75">
      <c r="A565" s="179" t="str">
        <f>Translations!$B$738</f>
        <v>Nepal - Civil Aviation Authority of Nepal</v>
      </c>
    </row>
    <row r="566" ht="12.75">
      <c r="A566" s="179" t="str">
        <f>Translations!$B$739</f>
        <v>Netherlands - Directorate General of Civil Aviation and Freight Transport (DGTL)</v>
      </c>
    </row>
    <row r="567" ht="12.75">
      <c r="A567" s="179" t="str">
        <f>Translations!$B$740</f>
        <v>New Zealand - Airways Corporation of New Zealand</v>
      </c>
    </row>
    <row r="568" ht="12.75">
      <c r="A568" s="179" t="str">
        <f>Translations!$B$741</f>
        <v>Nicaragua - Instituto Nicaragüense de Aeronáutica Civíl</v>
      </c>
    </row>
    <row r="569" ht="12.75">
      <c r="A569" s="179" t="str">
        <f>Translations!$B$742</f>
        <v>Nigeria - Nigerian Civil Aviation Authority (NCAA)</v>
      </c>
    </row>
    <row r="570" ht="12.75">
      <c r="A570" s="179" t="str">
        <f>Translations!$B$743</f>
        <v>Norway - Civil Aviation Authority</v>
      </c>
    </row>
    <row r="571" ht="12.75">
      <c r="A571" s="179" t="str">
        <f>Translations!$B$744</f>
        <v>Oman - Directorate General of Civil Aviation and Meteorology</v>
      </c>
    </row>
    <row r="572" ht="12.75">
      <c r="A572" s="179" t="str">
        <f>Translations!$B$745</f>
        <v>Pakistan - Civil Aviation Authority</v>
      </c>
    </row>
    <row r="573" ht="12.75">
      <c r="A573" s="179" t="str">
        <f>Translations!$B$746</f>
        <v>Paraguay - Dirección Nacional de Aeronáutica Civil (DINAC)</v>
      </c>
    </row>
    <row r="574" ht="12.75">
      <c r="A574" s="179" t="str">
        <f>Translations!$B$747</f>
        <v>Peru - Dirección General de Aeronáutica Civil</v>
      </c>
    </row>
    <row r="575" ht="12.75">
      <c r="A575" s="179" t="str">
        <f>Translations!$B$748</f>
        <v>Philippines - Air Transportation Office (ATO)</v>
      </c>
    </row>
    <row r="576" ht="12.75">
      <c r="A576" s="179" t="str">
        <f>Translations!$B$749</f>
        <v>Poland - Civil Aviation Office</v>
      </c>
    </row>
    <row r="577" ht="12.75">
      <c r="A577" s="179" t="str">
        <f>Translations!$B$750</f>
        <v>Portugal - Instituto Nacional de Aviação Civil</v>
      </c>
    </row>
    <row r="578" ht="12.75">
      <c r="A578" s="179" t="str">
        <f>Translations!$B$751</f>
        <v>Republic of Korea - Ministry of Construction and Transportation</v>
      </c>
    </row>
    <row r="579" ht="12.75">
      <c r="A579" s="179" t="str">
        <f>Translations!$B$752</f>
        <v>Republic of Moldova - Civil Aviation Administration</v>
      </c>
    </row>
    <row r="580" ht="12.75">
      <c r="A580" s="179" t="str">
        <f>Translations!$B$753</f>
        <v>Romania - Romanian Civil Aeronautical Authority</v>
      </c>
    </row>
    <row r="581" ht="12.75">
      <c r="A581" s="179" t="str">
        <f>Translations!$B$754</f>
        <v>Russian Federation - State Civil Aviation Authority</v>
      </c>
    </row>
    <row r="582" ht="12.75">
      <c r="A582" s="179" t="str">
        <f>Translations!$B$755</f>
        <v>Saudi Arabia - Ministry of Defense and Aviation Presidency of Civil Aviation</v>
      </c>
    </row>
    <row r="583" ht="12.75">
      <c r="A583" s="179" t="str">
        <f>Translations!$B$756</f>
        <v>Serbia - Civil Aviation Directorate</v>
      </c>
    </row>
    <row r="584" ht="12.75">
      <c r="A584" s="179" t="str">
        <f>Translations!$B$757</f>
        <v>Seychelles - Directorate of Civil Aviation, Ministry of Tourism</v>
      </c>
    </row>
    <row r="585" ht="12.75">
      <c r="A585" s="179" t="str">
        <f>Translations!$B$758</f>
        <v>Singapore - Civil Aviation Authority of Singapore</v>
      </c>
    </row>
    <row r="586" ht="12.75">
      <c r="A586" s="179" t="str">
        <f>Translations!$B$759</f>
        <v>Slovakia - Civil Aviation Authority</v>
      </c>
    </row>
    <row r="587" ht="12.75">
      <c r="A587" s="179" t="str">
        <f>Translations!$B$760</f>
        <v>Slovenia - Civil Aviation Authority</v>
      </c>
    </row>
    <row r="588" ht="12.75">
      <c r="A588" s="179" t="str">
        <f>Translations!$B$761</f>
        <v>Somalia - Civil Aviation Caretaker Authority for Somalia</v>
      </c>
    </row>
    <row r="589" ht="12.75">
      <c r="A589" s="179" t="str">
        <f>Translations!$B$762</f>
        <v>South Africa - Civil Aviation Authority</v>
      </c>
    </row>
    <row r="590" ht="12.75">
      <c r="A590" s="179" t="str">
        <f>Translations!$B$763</f>
        <v>Spain - Ministerio de Fomento, Civil Aviation</v>
      </c>
    </row>
    <row r="591" ht="12.75">
      <c r="A591" s="179" t="str">
        <f>Translations!$B$764</f>
        <v>Sri Lanka - Civil Aviation Authority</v>
      </c>
    </row>
    <row r="592" ht="12.75">
      <c r="A592" s="179" t="str">
        <f>Translations!$B$765</f>
        <v>Sudan - Civil Aviation Authority</v>
      </c>
    </row>
    <row r="593" ht="12.75">
      <c r="A593" s="179" t="str">
        <f>Translations!$B$766</f>
        <v>Suriname - Civil Aviation Department of Suriname</v>
      </c>
    </row>
    <row r="594" ht="12.75">
      <c r="A594" s="179" t="str">
        <f>Translations!$B$767</f>
        <v>Sweden - Swedish Civil Aviation Authority</v>
      </c>
    </row>
    <row r="595" ht="12.75">
      <c r="A595" s="179" t="str">
        <f>Translations!$B$768</f>
        <v>Switzerland - Federal Office for Civil Aviation (FOCA)</v>
      </c>
    </row>
    <row r="596" ht="12.75">
      <c r="A596" s="179" t="str">
        <f>Translations!$B$769</f>
        <v>Thailand - Department of Civil Aviation</v>
      </c>
    </row>
    <row r="597" ht="12.75">
      <c r="A597" s="179" t="str">
        <f>Translations!$B$770</f>
        <v>The former Yugoslav Republic of Macedonia - Civil Aviation Administration</v>
      </c>
    </row>
    <row r="598" ht="12.75">
      <c r="A598" s="179" t="str">
        <f>Translations!$B$771</f>
        <v>Tonga - Ministry of Civil Aviation</v>
      </c>
    </row>
    <row r="599" ht="12.75">
      <c r="A599" s="179" t="str">
        <f>Translations!$B$772</f>
        <v>Trinidad and Tobago - Civil Aviation Authority</v>
      </c>
    </row>
    <row r="600" ht="12.75">
      <c r="A600" s="179" t="str">
        <f>Translations!$B$773</f>
        <v>Tunisia - Office de l'aviation civile et des aéroports</v>
      </c>
    </row>
    <row r="601" ht="12.75">
      <c r="A601" s="179" t="str">
        <f>Translations!$B$774</f>
        <v>Turkey - Directorate General of Civil Aviation</v>
      </c>
    </row>
    <row r="602" ht="12.75">
      <c r="A602" s="179" t="str">
        <f>Translations!$B$775</f>
        <v>Uganda - Civil Aviation Authority</v>
      </c>
    </row>
    <row r="603" ht="12.75">
      <c r="A603" s="179" t="str">
        <f>Translations!$B$776</f>
        <v>Ukraine - Civil Aviation Authority</v>
      </c>
    </row>
    <row r="604" ht="12.75">
      <c r="A604" s="179" t="str">
        <f>Translations!$B$777</f>
        <v>United Kingdom Civil Aviation Authority</v>
      </c>
    </row>
    <row r="605" ht="12.75">
      <c r="A605" s="179" t="str">
        <f>Translations!$B$778</f>
        <v>United Arab Emirates - General Civil Aviation Authority (GCAA)</v>
      </c>
    </row>
    <row r="606" ht="12.75">
      <c r="A606" s="179" t="str">
        <f>Translations!$B$779</f>
        <v>United Republic of Tanzania - Tanzania Civil Aviation Authority (TCAA)</v>
      </c>
    </row>
    <row r="607" ht="12.75">
      <c r="A607" s="179" t="str">
        <f>Translations!$B$780</f>
        <v>United States - Federal Aviation Administration</v>
      </c>
    </row>
    <row r="608" ht="12.75">
      <c r="A608" s="179" t="str">
        <f>Translations!$B$781</f>
        <v>Uruguay - Dirección Nacional de Aviación Civil e Infraestructura Aeronáutica (DINACIA)</v>
      </c>
    </row>
    <row r="609" ht="12.75">
      <c r="A609" s="179" t="str">
        <f>Translations!$B$782</f>
        <v>Vanuatu - Vanuatu Civil Aviation Authority</v>
      </c>
    </row>
    <row r="610" ht="12.75">
      <c r="A610" s="179" t="str">
        <f>Translations!$B$783</f>
        <v>Yemen - Civil Aviation and Meteorological Authority (CAMA)</v>
      </c>
    </row>
    <row r="611" ht="12.75">
      <c r="A611" s="179" t="str">
        <f>Translations!$B$784</f>
        <v>Zambia - Department of Civil Aviation</v>
      </c>
    </row>
    <row r="614" ht="12.75">
      <c r="A614" s="179" t="s">
        <v>535</v>
      </c>
    </row>
    <row r="615" ht="12.75">
      <c r="A615" s="221" t="str">
        <f>Translations!$B$818</f>
        <v>1. līmenis - Standartvērtība 100 kg uz pasažieri un reģistrēto bagāžu</v>
      </c>
    </row>
    <row r="616" ht="12.75">
      <c r="A616" s="221" t="str">
        <f>Translations!$B$819</f>
        <v>2. līmenis - Masas un līdzsvara dokumentācijā norādītā masa</v>
      </c>
    </row>
    <row r="618" ht="12.75">
      <c r="A618" s="17" t="s">
        <v>536</v>
      </c>
    </row>
    <row r="619" ht="12.75">
      <c r="A619" s="225" t="str">
        <f>Translations!$B$820</f>
        <v>Datu ievadi turpiniet 6. iedaļas e) punktā</v>
      </c>
    </row>
    <row r="620" ht="12.75">
      <c r="A620" s="225" t="str">
        <f>Translations!$B$821</f>
        <v>Ejiet uz 6. iedaļas f) punktu</v>
      </c>
    </row>
    <row r="622" ht="12.75">
      <c r="A622" s="17" t="s">
        <v>537</v>
      </c>
    </row>
    <row r="623" ht="12.75">
      <c r="A623" s="216" t="str">
        <f>Translations!$B$822</f>
        <v>Faktiskajā kravas un pasta masā neiekļauj konteineru, palešu, kā arī ekspluatācijai gatava gaisa kuģa masu.</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6" r:id="rId3"/>
  <headerFooter alignWithMargins="0">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TKM</dc:title>
  <dc:subject>in accordance with the Regulation pursuant to Article 14 of the EU ETS Directive</dc:subject>
  <dc:creator>Māra Kaļva/caa/lv</dc:creator>
  <cp:keywords/>
  <dc:description>The template for Monitoring plans was developed by Umweltbundesamt on behalf of DG CLIMA. 
Authors: Christian Heller / Hubert Fallmann</dc:description>
  <cp:lastModifiedBy>Mara Kalva</cp:lastModifiedBy>
  <cp:lastPrinted>2012-05-11T13:12:18Z</cp:lastPrinted>
  <dcterms:created xsi:type="dcterms:W3CDTF">2008-05-26T08:52:55Z</dcterms:created>
  <dcterms:modified xsi:type="dcterms:W3CDTF">2013-07-09T06:11:48Z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